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nsurancegovph-my.sharepoint.com/personal/jlab_serquina_insurance_gov_ph/Documents/July Working Files/EQRSFS templates/updated as of 03132024/"/>
    </mc:Choice>
  </mc:AlternateContent>
  <xr:revisionPtr revIDLastSave="102" documentId="13_ncr:1_{026D41EA-9EBE-4475-AD80-A025EE944AFC}" xr6:coauthVersionLast="47" xr6:coauthVersionMax="47" xr10:uidLastSave="{1F89AD20-0950-4177-863B-5898F5A97490}"/>
  <bookViews>
    <workbookView xWindow="-120" yWindow="-120" windowWidth="29040" windowHeight="15840" tabRatio="786" activeTab="1" xr2:uid="{00000000-000D-0000-FFFF-FFFF00000000}"/>
  </bookViews>
  <sheets>
    <sheet name="Read Me" sheetId="15" r:id="rId1"/>
    <sheet name="I. FINANCIAL CONDITION" sheetId="1" r:id="rId2"/>
    <sheet name="II. INVESTED ASSETS" sheetId="2" r:id="rId3"/>
    <sheet name="III. OPERATING RESULTS" sheetId="6" r:id="rId4"/>
    <sheet name="IV. BUSINESS DONE (A)" sheetId="16" r:id="rId5"/>
    <sheet name="IV. BUSINESS DONE (B)" sheetId="4" r:id="rId6"/>
    <sheet name="V. CLAIMS" sheetId="17" r:id="rId7"/>
  </sheets>
  <definedNames>
    <definedName name="_xlnm.Print_Area" localSheetId="1">'I. FINANCIAL CONDITION'!$A$1:$D$58</definedName>
    <definedName name="_xlnm.Print_Area" localSheetId="2">'II. INVESTED ASSETS'!$A$1:$C$53</definedName>
    <definedName name="_xlnm.Print_Area" localSheetId="3">'III. OPERATING RESULTS'!$A$1:$D$55</definedName>
    <definedName name="_xlnm.Print_Area" localSheetId="4">'IV. BUSINESS DONE (A)'!$A$1:$AB$88</definedName>
    <definedName name="_xlnm.Print_Area" localSheetId="5">'IV. BUSINESS DONE (B)'!$A$1:$AB$88</definedName>
    <definedName name="_xlnm.Print_Titles" localSheetId="4">'IV. BUSINESS DONE (A)'!$A:$A</definedName>
    <definedName name="_xlnm.Print_Titles" localSheetId="5">'IV. BUSINESS DONE (B)'!$A:$A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17" l="1"/>
  <c r="G24" i="17"/>
  <c r="G74" i="17" l="1"/>
  <c r="F74" i="17"/>
  <c r="G71" i="17"/>
  <c r="F45" i="17"/>
  <c r="F71" i="17" s="1"/>
  <c r="G45" i="17"/>
  <c r="F72" i="17"/>
  <c r="G46" i="17"/>
  <c r="G72" i="17" s="1"/>
  <c r="F47" i="17"/>
  <c r="F73" i="17" s="1"/>
  <c r="G47" i="17"/>
  <c r="G73" i="17" s="1"/>
  <c r="F48" i="17"/>
  <c r="G48" i="17"/>
  <c r="G44" i="17"/>
  <c r="G49" i="17" s="1"/>
  <c r="G75" i="17" s="1"/>
  <c r="F34" i="17"/>
  <c r="G34" i="17"/>
  <c r="F35" i="17"/>
  <c r="G35" i="17"/>
  <c r="G13" i="17" s="1"/>
  <c r="G61" i="17" s="1"/>
  <c r="F36" i="17"/>
  <c r="G36" i="17"/>
  <c r="F37" i="17"/>
  <c r="G37" i="17"/>
  <c r="G33" i="17"/>
  <c r="F33" i="17"/>
  <c r="E49" i="17"/>
  <c r="E75" i="17" s="1"/>
  <c r="D49" i="17"/>
  <c r="D75" i="17" s="1"/>
  <c r="C49" i="17"/>
  <c r="C75" i="17" s="1"/>
  <c r="B49" i="17"/>
  <c r="B75" i="17" s="1"/>
  <c r="F44" i="17"/>
  <c r="F70" i="17" s="1"/>
  <c r="E38" i="17"/>
  <c r="D38" i="17"/>
  <c r="C38" i="17"/>
  <c r="B38" i="17"/>
  <c r="E27" i="17"/>
  <c r="D27" i="17"/>
  <c r="C27" i="17"/>
  <c r="B27" i="17"/>
  <c r="G26" i="17"/>
  <c r="F26" i="17"/>
  <c r="G25" i="17"/>
  <c r="F25" i="17"/>
  <c r="F14" i="17" s="1"/>
  <c r="F62" i="17" s="1"/>
  <c r="F24" i="17"/>
  <c r="F13" i="17" s="1"/>
  <c r="G23" i="17"/>
  <c r="F23" i="17"/>
  <c r="G22" i="17"/>
  <c r="F22" i="17"/>
  <c r="F11" i="17" s="1"/>
  <c r="F59" i="17" s="1"/>
  <c r="E15" i="17"/>
  <c r="E63" i="17" s="1"/>
  <c r="D15" i="17"/>
  <c r="D63" i="17" s="1"/>
  <c r="C15" i="17"/>
  <c r="C63" i="17" s="1"/>
  <c r="B15" i="17"/>
  <c r="B63" i="17" s="1"/>
  <c r="E14" i="17"/>
  <c r="E62" i="17" s="1"/>
  <c r="D14" i="17"/>
  <c r="D62" i="17" s="1"/>
  <c r="C14" i="17"/>
  <c r="C62" i="17" s="1"/>
  <c r="B14" i="17"/>
  <c r="B62" i="17" s="1"/>
  <c r="E13" i="17"/>
  <c r="E61" i="17" s="1"/>
  <c r="D13" i="17"/>
  <c r="C13" i="17"/>
  <c r="C61" i="17" s="1"/>
  <c r="B13" i="17"/>
  <c r="B61" i="17" s="1"/>
  <c r="E12" i="17"/>
  <c r="E60" i="17" s="1"/>
  <c r="D12" i="17"/>
  <c r="D60" i="17" s="1"/>
  <c r="C12" i="17"/>
  <c r="C60" i="17" s="1"/>
  <c r="B12" i="17"/>
  <c r="B60" i="17" s="1"/>
  <c r="E11" i="17"/>
  <c r="E59" i="17" s="1"/>
  <c r="D11" i="17"/>
  <c r="D59" i="17" s="1"/>
  <c r="C11" i="17"/>
  <c r="C59" i="17" s="1"/>
  <c r="B11" i="17"/>
  <c r="B59" i="17" s="1"/>
  <c r="B4" i="17"/>
  <c r="B2" i="17"/>
  <c r="C39" i="2"/>
  <c r="F12" i="17"/>
  <c r="F60" i="17" s="1"/>
  <c r="F15" i="17"/>
  <c r="F63" i="17" s="1"/>
  <c r="I12" i="4"/>
  <c r="Z78" i="16"/>
  <c r="Y78" i="16"/>
  <c r="W78" i="16"/>
  <c r="V78" i="16"/>
  <c r="X78" i="16" s="1"/>
  <c r="Z73" i="16"/>
  <c r="Y73" i="16"/>
  <c r="Y84" i="16"/>
  <c r="W73" i="16"/>
  <c r="V73" i="16"/>
  <c r="X73" i="16" s="1"/>
  <c r="Q78" i="16"/>
  <c r="H78" i="16" s="1"/>
  <c r="H124" i="16" s="1"/>
  <c r="P78" i="16"/>
  <c r="N78" i="16"/>
  <c r="E78" i="16" s="1"/>
  <c r="E124" i="16" s="1"/>
  <c r="M78" i="16"/>
  <c r="Q73" i="16"/>
  <c r="P73" i="16"/>
  <c r="N73" i="16"/>
  <c r="E73" i="16" s="1"/>
  <c r="E84" i="16" s="1"/>
  <c r="E130" i="16" s="1"/>
  <c r="M73" i="16"/>
  <c r="D73" i="16" s="1"/>
  <c r="D119" i="16" s="1"/>
  <c r="Z58" i="16"/>
  <c r="Y58" i="16"/>
  <c r="W58" i="16"/>
  <c r="V58" i="16"/>
  <c r="Z53" i="16"/>
  <c r="Y53" i="16"/>
  <c r="W53" i="16"/>
  <c r="V53" i="16"/>
  <c r="Q58" i="16"/>
  <c r="H58" i="16" s="1"/>
  <c r="P58" i="16"/>
  <c r="Q53" i="16"/>
  <c r="P53" i="16"/>
  <c r="N58" i="16"/>
  <c r="E58" i="16" s="1"/>
  <c r="F58" i="16" s="1"/>
  <c r="M58" i="16"/>
  <c r="N53" i="16"/>
  <c r="M53" i="16"/>
  <c r="J13" i="4"/>
  <c r="Z38" i="16"/>
  <c r="Y38" i="16"/>
  <c r="Z33" i="16"/>
  <c r="Y33" i="16"/>
  <c r="Q38" i="16"/>
  <c r="P38" i="16"/>
  <c r="G38" i="16" s="1"/>
  <c r="Q33" i="16"/>
  <c r="P33" i="16"/>
  <c r="W38" i="16"/>
  <c r="V38" i="16"/>
  <c r="D38" i="16"/>
  <c r="W33" i="16"/>
  <c r="W44" i="16" s="1"/>
  <c r="V33" i="16"/>
  <c r="N38" i="16"/>
  <c r="M38" i="16"/>
  <c r="N33" i="16"/>
  <c r="N44" i="16"/>
  <c r="M33" i="16"/>
  <c r="M44" i="16" s="1"/>
  <c r="I23" i="4"/>
  <c r="F23" i="4"/>
  <c r="I22" i="4"/>
  <c r="F22" i="4"/>
  <c r="I21" i="4"/>
  <c r="F21" i="4"/>
  <c r="I20" i="4"/>
  <c r="F20" i="4"/>
  <c r="I19" i="4"/>
  <c r="F19" i="4"/>
  <c r="J18" i="4"/>
  <c r="H18" i="4"/>
  <c r="G18" i="4"/>
  <c r="E18" i="4"/>
  <c r="D18" i="4"/>
  <c r="C18" i="4"/>
  <c r="B18" i="4"/>
  <c r="B24" i="4" s="1"/>
  <c r="I17" i="4"/>
  <c r="F17" i="4"/>
  <c r="I16" i="4"/>
  <c r="F16" i="4"/>
  <c r="I15" i="4"/>
  <c r="F15" i="4"/>
  <c r="I14" i="4"/>
  <c r="F14" i="4"/>
  <c r="H13" i="4"/>
  <c r="G13" i="4"/>
  <c r="G24" i="4" s="1"/>
  <c r="E13" i="4"/>
  <c r="D13" i="4"/>
  <c r="F13" i="4" s="1"/>
  <c r="C13" i="4"/>
  <c r="B13" i="4"/>
  <c r="F12" i="4"/>
  <c r="J24" i="4"/>
  <c r="D8" i="6"/>
  <c r="D14" i="6" s="1"/>
  <c r="D11" i="6"/>
  <c r="D16" i="6"/>
  <c r="D33" i="6"/>
  <c r="J72" i="16"/>
  <c r="J74" i="16"/>
  <c r="J75" i="16"/>
  <c r="J76" i="16"/>
  <c r="J77" i="16"/>
  <c r="J123" i="16" s="1"/>
  <c r="S73" i="16"/>
  <c r="AB73" i="16"/>
  <c r="J79" i="16"/>
  <c r="J78" i="16" s="1"/>
  <c r="J124" i="16" s="1"/>
  <c r="J80" i="16"/>
  <c r="J81" i="16"/>
  <c r="J82" i="16"/>
  <c r="J128" i="16" s="1"/>
  <c r="J83" i="16"/>
  <c r="S78" i="16"/>
  <c r="AB78" i="16"/>
  <c r="AB84" i="16" s="1"/>
  <c r="G72" i="16"/>
  <c r="G118" i="16"/>
  <c r="H72" i="16"/>
  <c r="AA78" i="16"/>
  <c r="R72" i="16"/>
  <c r="AA72" i="16"/>
  <c r="D72" i="16"/>
  <c r="F72" i="16"/>
  <c r="F118" i="16" s="1"/>
  <c r="E72" i="16"/>
  <c r="E118" i="16"/>
  <c r="O72" i="16"/>
  <c r="X72" i="16"/>
  <c r="W84" i="16"/>
  <c r="C72" i="16"/>
  <c r="C118" i="16"/>
  <c r="C74" i="16"/>
  <c r="C120" i="16" s="1"/>
  <c r="C75" i="16"/>
  <c r="C121" i="16"/>
  <c r="C76" i="16"/>
  <c r="C122" i="16"/>
  <c r="C77" i="16"/>
  <c r="C79" i="16"/>
  <c r="C125" i="16" s="1"/>
  <c r="C80" i="16"/>
  <c r="C126" i="16" s="1"/>
  <c r="C81" i="16"/>
  <c r="C127" i="16" s="1"/>
  <c r="C82" i="16"/>
  <c r="C128" i="16" s="1"/>
  <c r="C83" i="16"/>
  <c r="C78" i="16"/>
  <c r="C84" i="16" s="1"/>
  <c r="C130" i="16" s="1"/>
  <c r="L78" i="16"/>
  <c r="U78" i="16"/>
  <c r="L73" i="16"/>
  <c r="U73" i="16"/>
  <c r="U84" i="16" s="1"/>
  <c r="B72" i="16"/>
  <c r="B118" i="16" s="1"/>
  <c r="B74" i="16"/>
  <c r="B120" i="16" s="1"/>
  <c r="B75" i="16"/>
  <c r="B76" i="16"/>
  <c r="B122" i="16"/>
  <c r="B77" i="16"/>
  <c r="B123" i="16"/>
  <c r="K73" i="16"/>
  <c r="T73" i="16"/>
  <c r="B79" i="16"/>
  <c r="B125" i="16"/>
  <c r="B80" i="16"/>
  <c r="B126" i="16"/>
  <c r="B81" i="16"/>
  <c r="B127" i="16" s="1"/>
  <c r="B82" i="16"/>
  <c r="B128" i="16"/>
  <c r="B83" i="16"/>
  <c r="B129" i="16"/>
  <c r="K78" i="16"/>
  <c r="T78" i="16"/>
  <c r="J129" i="16"/>
  <c r="G83" i="16"/>
  <c r="H83" i="16"/>
  <c r="H129" i="16" s="1"/>
  <c r="R83" i="16"/>
  <c r="AA83" i="16"/>
  <c r="D83" i="16"/>
  <c r="D129" i="16" s="1"/>
  <c r="E83" i="16"/>
  <c r="O83" i="16"/>
  <c r="F129" i="16" s="1"/>
  <c r="X83" i="16"/>
  <c r="G82" i="16"/>
  <c r="H82" i="16"/>
  <c r="H128" i="16" s="1"/>
  <c r="R82" i="16"/>
  <c r="AA82" i="16"/>
  <c r="D82" i="16"/>
  <c r="E82" i="16"/>
  <c r="E128" i="16" s="1"/>
  <c r="O82" i="16"/>
  <c r="X82" i="16"/>
  <c r="J127" i="16"/>
  <c r="G81" i="16"/>
  <c r="G127" i="16"/>
  <c r="H81" i="16"/>
  <c r="R81" i="16"/>
  <c r="AA81" i="16"/>
  <c r="D81" i="16"/>
  <c r="F81" i="16" s="1"/>
  <c r="F127" i="16" s="1"/>
  <c r="D127" i="16"/>
  <c r="E81" i="16"/>
  <c r="O81" i="16"/>
  <c r="X81" i="16"/>
  <c r="J126" i="16"/>
  <c r="G80" i="16"/>
  <c r="H80" i="16"/>
  <c r="R80" i="16"/>
  <c r="AA80" i="16"/>
  <c r="D80" i="16"/>
  <c r="F80" i="16" s="1"/>
  <c r="F126" i="16" s="1"/>
  <c r="E80" i="16"/>
  <c r="E126" i="16"/>
  <c r="O80" i="16"/>
  <c r="X80" i="16"/>
  <c r="J125" i="16"/>
  <c r="G79" i="16"/>
  <c r="G125" i="16"/>
  <c r="H79" i="16"/>
  <c r="H125" i="16" s="1"/>
  <c r="R79" i="16"/>
  <c r="AA79" i="16"/>
  <c r="D79" i="16"/>
  <c r="D125" i="16"/>
  <c r="E79" i="16"/>
  <c r="E125" i="16" s="1"/>
  <c r="O79" i="16"/>
  <c r="X79" i="16"/>
  <c r="G77" i="16"/>
  <c r="G123" i="16" s="1"/>
  <c r="H77" i="16"/>
  <c r="H123" i="16"/>
  <c r="R77" i="16"/>
  <c r="AA77" i="16"/>
  <c r="D77" i="16"/>
  <c r="F77" i="16" s="1"/>
  <c r="F123" i="16" s="1"/>
  <c r="E77" i="16"/>
  <c r="E123" i="16"/>
  <c r="O77" i="16"/>
  <c r="X77" i="16"/>
  <c r="C123" i="16"/>
  <c r="J122" i="16"/>
  <c r="G76" i="16"/>
  <c r="I76" i="16" s="1"/>
  <c r="I122" i="16" s="1"/>
  <c r="G122" i="16"/>
  <c r="H76" i="16"/>
  <c r="R76" i="16"/>
  <c r="AA76" i="16"/>
  <c r="D76" i="16"/>
  <c r="E76" i="16"/>
  <c r="E122" i="16"/>
  <c r="O76" i="16"/>
  <c r="X76" i="16"/>
  <c r="J121" i="16"/>
  <c r="G75" i="16"/>
  <c r="G121" i="16" s="1"/>
  <c r="H75" i="16"/>
  <c r="H121" i="16" s="1"/>
  <c r="R75" i="16"/>
  <c r="AA75" i="16"/>
  <c r="D75" i="16"/>
  <c r="D121" i="16"/>
  <c r="E75" i="16"/>
  <c r="E121" i="16" s="1"/>
  <c r="O75" i="16"/>
  <c r="X75" i="16"/>
  <c r="B121" i="16"/>
  <c r="J120" i="16"/>
  <c r="G74" i="16"/>
  <c r="H74" i="16"/>
  <c r="R74" i="16"/>
  <c r="AA74" i="16"/>
  <c r="D74" i="16"/>
  <c r="F74" i="16" s="1"/>
  <c r="F120" i="16" s="1"/>
  <c r="D120" i="16"/>
  <c r="E74" i="16"/>
  <c r="E120" i="16"/>
  <c r="O74" i="16"/>
  <c r="X74" i="16"/>
  <c r="J118" i="16"/>
  <c r="J32" i="16"/>
  <c r="J12" i="16" s="1"/>
  <c r="J52" i="16"/>
  <c r="J34" i="16"/>
  <c r="J54" i="16"/>
  <c r="J35" i="16"/>
  <c r="J55" i="16"/>
  <c r="J53" i="16" s="1"/>
  <c r="J56" i="16"/>
  <c r="J57" i="16"/>
  <c r="J36" i="16"/>
  <c r="J16" i="16"/>
  <c r="J104" i="16"/>
  <c r="J37" i="16"/>
  <c r="J17" i="16"/>
  <c r="J105" i="16" s="1"/>
  <c r="J39" i="16"/>
  <c r="J59" i="16"/>
  <c r="J40" i="16"/>
  <c r="J20" i="16" s="1"/>
  <c r="J108" i="16" s="1"/>
  <c r="J60" i="16"/>
  <c r="J61" i="16"/>
  <c r="J62" i="16"/>
  <c r="J63" i="16"/>
  <c r="J41" i="16"/>
  <c r="J21" i="16" s="1"/>
  <c r="J109" i="16" s="1"/>
  <c r="J42" i="16"/>
  <c r="J22" i="16"/>
  <c r="J110" i="16" s="1"/>
  <c r="J43" i="16"/>
  <c r="G32" i="16"/>
  <c r="H32" i="16"/>
  <c r="H12" i="16"/>
  <c r="G52" i="16"/>
  <c r="H52" i="16"/>
  <c r="G34" i="16"/>
  <c r="G54" i="16"/>
  <c r="H34" i="16"/>
  <c r="H14" i="16"/>
  <c r="I14" i="16" s="1"/>
  <c r="H54" i="16"/>
  <c r="I54" i="16" s="1"/>
  <c r="G35" i="16"/>
  <c r="G15" i="16"/>
  <c r="H35" i="16"/>
  <c r="H15" i="16" s="1"/>
  <c r="H103" i="16"/>
  <c r="G55" i="16"/>
  <c r="H55" i="16"/>
  <c r="G36" i="16"/>
  <c r="G16" i="16" s="1"/>
  <c r="G104" i="16" s="1"/>
  <c r="H36" i="16"/>
  <c r="I36" i="16" s="1"/>
  <c r="H16" i="16"/>
  <c r="G56" i="16"/>
  <c r="H56" i="16"/>
  <c r="G37" i="16"/>
  <c r="H37" i="16"/>
  <c r="H17" i="16"/>
  <c r="I17" i="16" s="1"/>
  <c r="I105" i="16" s="1"/>
  <c r="H105" i="16"/>
  <c r="G57" i="16"/>
  <c r="H57" i="16"/>
  <c r="G39" i="16"/>
  <c r="G19" i="16" s="1"/>
  <c r="G107" i="16" s="1"/>
  <c r="H39" i="16"/>
  <c r="I39" i="16" s="1"/>
  <c r="H59" i="16"/>
  <c r="G59" i="16"/>
  <c r="G40" i="16"/>
  <c r="G20" i="16" s="1"/>
  <c r="H40" i="16"/>
  <c r="H60" i="16"/>
  <c r="I60" i="16" s="1"/>
  <c r="G60" i="16"/>
  <c r="G41" i="16"/>
  <c r="G21" i="16" s="1"/>
  <c r="H41" i="16"/>
  <c r="I41" i="16" s="1"/>
  <c r="H61" i="16"/>
  <c r="G61" i="16"/>
  <c r="G42" i="16"/>
  <c r="G22" i="16" s="1"/>
  <c r="H42" i="16"/>
  <c r="H22" i="16"/>
  <c r="H110" i="16" s="1"/>
  <c r="H62" i="16"/>
  <c r="G62" i="16"/>
  <c r="G43" i="16"/>
  <c r="I43" i="16"/>
  <c r="H43" i="16"/>
  <c r="H23" i="16" s="1"/>
  <c r="H111" i="16" s="1"/>
  <c r="H63" i="16"/>
  <c r="G63" i="16"/>
  <c r="D32" i="16"/>
  <c r="D12" i="16"/>
  <c r="E32" i="16"/>
  <c r="E12" i="16"/>
  <c r="E100" i="16" s="1"/>
  <c r="D52" i="16"/>
  <c r="E52" i="16"/>
  <c r="F52" i="16" s="1"/>
  <c r="D34" i="16"/>
  <c r="E34" i="16"/>
  <c r="E14" i="16" s="1"/>
  <c r="E13" i="16" s="1"/>
  <c r="E101" i="16" s="1"/>
  <c r="D54" i="16"/>
  <c r="F54" i="16" s="1"/>
  <c r="E54" i="16"/>
  <c r="D35" i="16"/>
  <c r="D15" i="16" s="1"/>
  <c r="D103" i="16"/>
  <c r="D55" i="16"/>
  <c r="F55" i="16" s="1"/>
  <c r="E35" i="16"/>
  <c r="E15" i="16"/>
  <c r="E55" i="16"/>
  <c r="D36" i="16"/>
  <c r="D16" i="16"/>
  <c r="E36" i="16"/>
  <c r="E16" i="16"/>
  <c r="E104" i="16" s="1"/>
  <c r="D56" i="16"/>
  <c r="E56" i="16"/>
  <c r="D37" i="16"/>
  <c r="E37" i="16"/>
  <c r="E17" i="16" s="1"/>
  <c r="E105" i="16" s="1"/>
  <c r="D57" i="16"/>
  <c r="F57" i="16" s="1"/>
  <c r="E57" i="16"/>
  <c r="D39" i="16"/>
  <c r="D19" i="16"/>
  <c r="D107" i="16" s="1"/>
  <c r="E39" i="16"/>
  <c r="E19" i="16"/>
  <c r="D59" i="16"/>
  <c r="F59" i="16" s="1"/>
  <c r="E59" i="16"/>
  <c r="D40" i="16"/>
  <c r="D20" i="16" s="1"/>
  <c r="E40" i="16"/>
  <c r="F40" i="16" s="1"/>
  <c r="D60" i="16"/>
  <c r="E60" i="16"/>
  <c r="D41" i="16"/>
  <c r="D21" i="16"/>
  <c r="D109" i="16"/>
  <c r="E41" i="16"/>
  <c r="E21" i="16"/>
  <c r="D61" i="16"/>
  <c r="E61" i="16"/>
  <c r="D42" i="16"/>
  <c r="F42" i="16" s="1"/>
  <c r="D22" i="16"/>
  <c r="F22" i="16" s="1"/>
  <c r="E42" i="16"/>
  <c r="E22" i="16"/>
  <c r="D62" i="16"/>
  <c r="E62" i="16"/>
  <c r="D43" i="16"/>
  <c r="D23" i="16"/>
  <c r="E43" i="16"/>
  <c r="E23" i="16" s="1"/>
  <c r="E111" i="16" s="1"/>
  <c r="D63" i="16"/>
  <c r="E63" i="16"/>
  <c r="F63" i="16" s="1"/>
  <c r="D53" i="16"/>
  <c r="D58" i="16"/>
  <c r="C32" i="16"/>
  <c r="C12" i="16" s="1"/>
  <c r="C100" i="16" s="1"/>
  <c r="C52" i="16"/>
  <c r="C34" i="16"/>
  <c r="C54" i="16"/>
  <c r="C53" i="16" s="1"/>
  <c r="C35" i="16"/>
  <c r="C55" i="16"/>
  <c r="C36" i="16"/>
  <c r="C16" i="16" s="1"/>
  <c r="C104" i="16" s="1"/>
  <c r="C56" i="16"/>
  <c r="C37" i="16"/>
  <c r="C17" i="16" s="1"/>
  <c r="C105" i="16" s="1"/>
  <c r="C57" i="16"/>
  <c r="C39" i="16"/>
  <c r="C59" i="16"/>
  <c r="C40" i="16"/>
  <c r="C60" i="16"/>
  <c r="C58" i="16" s="1"/>
  <c r="C41" i="16"/>
  <c r="C61" i="16"/>
  <c r="C42" i="16"/>
  <c r="C62" i="16"/>
  <c r="C22" i="16"/>
  <c r="C110" i="16" s="1"/>
  <c r="C43" i="16"/>
  <c r="C23" i="16" s="1"/>
  <c r="C63" i="16"/>
  <c r="C111" i="16"/>
  <c r="B32" i="16"/>
  <c r="B52" i="16"/>
  <c r="B34" i="16"/>
  <c r="B14" i="16"/>
  <c r="B102" i="16" s="1"/>
  <c r="B54" i="16"/>
  <c r="B35" i="16"/>
  <c r="B15" i="16" s="1"/>
  <c r="B103" i="16" s="1"/>
  <c r="B55" i="16"/>
  <c r="B36" i="16"/>
  <c r="B56" i="16"/>
  <c r="B37" i="16"/>
  <c r="B57" i="16"/>
  <c r="B17" i="16" s="1"/>
  <c r="B105" i="16" s="1"/>
  <c r="B39" i="16"/>
  <c r="B59" i="16"/>
  <c r="B60" i="16"/>
  <c r="B61" i="16"/>
  <c r="B62" i="16"/>
  <c r="B63" i="16"/>
  <c r="B58" i="16" s="1"/>
  <c r="B40" i="16"/>
  <c r="B41" i="16"/>
  <c r="B42" i="16"/>
  <c r="B22" i="16" s="1"/>
  <c r="B110" i="16" s="1"/>
  <c r="B43" i="16"/>
  <c r="B23" i="16" s="1"/>
  <c r="B111" i="16" s="1"/>
  <c r="AB53" i="16"/>
  <c r="AB58" i="16"/>
  <c r="AA52" i="16"/>
  <c r="AA64" i="16" s="1"/>
  <c r="X52" i="16"/>
  <c r="X53" i="16"/>
  <c r="X58" i="16"/>
  <c r="W64" i="16"/>
  <c r="V64" i="16"/>
  <c r="U53" i="16"/>
  <c r="U64" i="16" s="1"/>
  <c r="U58" i="16"/>
  <c r="T53" i="16"/>
  <c r="T58" i="16"/>
  <c r="S53" i="16"/>
  <c r="S58" i="16"/>
  <c r="S64" i="16"/>
  <c r="R52" i="16"/>
  <c r="O52" i="16"/>
  <c r="O58" i="16"/>
  <c r="L53" i="16"/>
  <c r="L58" i="16"/>
  <c r="K53" i="16"/>
  <c r="K64" i="16" s="1"/>
  <c r="K58" i="16"/>
  <c r="AA63" i="16"/>
  <c r="X63" i="16"/>
  <c r="R63" i="16"/>
  <c r="O63" i="16"/>
  <c r="AA62" i="16"/>
  <c r="X62" i="16"/>
  <c r="R62" i="16"/>
  <c r="O62" i="16"/>
  <c r="AA61" i="16"/>
  <c r="X61" i="16"/>
  <c r="R61" i="16"/>
  <c r="O61" i="16"/>
  <c r="AA60" i="16"/>
  <c r="X60" i="16"/>
  <c r="R60" i="16"/>
  <c r="O60" i="16"/>
  <c r="AA59" i="16"/>
  <c r="X59" i="16"/>
  <c r="R59" i="16"/>
  <c r="O59" i="16"/>
  <c r="AA57" i="16"/>
  <c r="X57" i="16"/>
  <c r="R57" i="16"/>
  <c r="O57" i="16"/>
  <c r="AA56" i="16"/>
  <c r="X56" i="16"/>
  <c r="R56" i="16"/>
  <c r="O56" i="16"/>
  <c r="AA55" i="16"/>
  <c r="X55" i="16"/>
  <c r="R55" i="16"/>
  <c r="O55" i="16"/>
  <c r="AA54" i="16"/>
  <c r="X54" i="16"/>
  <c r="R54" i="16"/>
  <c r="O54" i="16"/>
  <c r="AB33" i="16"/>
  <c r="AB38" i="16"/>
  <c r="AB44" i="16"/>
  <c r="AA32" i="16"/>
  <c r="X32" i="16"/>
  <c r="U33" i="16"/>
  <c r="U44" i="16" s="1"/>
  <c r="U38" i="16"/>
  <c r="T33" i="16"/>
  <c r="T38" i="16"/>
  <c r="S33" i="16"/>
  <c r="S44" i="16" s="1"/>
  <c r="S38" i="16"/>
  <c r="R32" i="16"/>
  <c r="R38" i="16"/>
  <c r="O32" i="16"/>
  <c r="O38" i="16"/>
  <c r="L33" i="16"/>
  <c r="L38" i="16"/>
  <c r="K33" i="16"/>
  <c r="K44" i="16" s="1"/>
  <c r="K38" i="16"/>
  <c r="AA43" i="16"/>
  <c r="X43" i="16"/>
  <c r="R43" i="16"/>
  <c r="O43" i="16"/>
  <c r="AA42" i="16"/>
  <c r="X42" i="16"/>
  <c r="R42" i="16"/>
  <c r="O42" i="16"/>
  <c r="AA41" i="16"/>
  <c r="X41" i="16"/>
  <c r="R41" i="16"/>
  <c r="O41" i="16"/>
  <c r="AA40" i="16"/>
  <c r="X40" i="16"/>
  <c r="R40" i="16"/>
  <c r="O40" i="16"/>
  <c r="AA39" i="16"/>
  <c r="X39" i="16"/>
  <c r="R39" i="16"/>
  <c r="O39" i="16"/>
  <c r="AA37" i="16"/>
  <c r="X37" i="16"/>
  <c r="R37" i="16"/>
  <c r="O37" i="16"/>
  <c r="AA36" i="16"/>
  <c r="X36" i="16"/>
  <c r="R36" i="16"/>
  <c r="O36" i="16"/>
  <c r="AA35" i="16"/>
  <c r="X35" i="16"/>
  <c r="R35" i="16"/>
  <c r="O35" i="16"/>
  <c r="AA34" i="16"/>
  <c r="X34" i="16"/>
  <c r="R34" i="16"/>
  <c r="O34" i="16"/>
  <c r="B4" i="16"/>
  <c r="B4" i="4"/>
  <c r="B2" i="16"/>
  <c r="B2" i="4"/>
  <c r="C7" i="2"/>
  <c r="D21" i="1"/>
  <c r="D42" i="1"/>
  <c r="D40" i="1" s="1"/>
  <c r="D38" i="1" s="1"/>
  <c r="H4" i="1" s="1"/>
  <c r="C32" i="2"/>
  <c r="C28" i="2"/>
  <c r="C20" i="2"/>
  <c r="C15" i="2"/>
  <c r="D28" i="1"/>
  <c r="D25" i="1"/>
  <c r="C4" i="6"/>
  <c r="C3" i="6"/>
  <c r="C2" i="6"/>
  <c r="B4" i="2"/>
  <c r="B3" i="2"/>
  <c r="B2" i="2"/>
  <c r="L64" i="16"/>
  <c r="B20" i="16"/>
  <c r="B108" i="16" s="1"/>
  <c r="C19" i="16"/>
  <c r="C107" i="16" s="1"/>
  <c r="D122" i="16"/>
  <c r="E127" i="16"/>
  <c r="T84" i="16"/>
  <c r="C21" i="16"/>
  <c r="C109" i="16" s="1"/>
  <c r="J23" i="16"/>
  <c r="J111" i="16" s="1"/>
  <c r="J38" i="16"/>
  <c r="AB64" i="16"/>
  <c r="B21" i="16"/>
  <c r="B109" i="16"/>
  <c r="J19" i="16"/>
  <c r="J18" i="16" s="1"/>
  <c r="S84" i="16"/>
  <c r="T64" i="16"/>
  <c r="X64" i="16"/>
  <c r="C15" i="16"/>
  <c r="C103" i="16"/>
  <c r="J14" i="16"/>
  <c r="J107" i="16"/>
  <c r="C38" i="16"/>
  <c r="J102" i="16"/>
  <c r="H120" i="16"/>
  <c r="H126" i="16"/>
  <c r="H118" i="16"/>
  <c r="D18" i="1"/>
  <c r="H3" i="1" s="1"/>
  <c r="G73" i="16"/>
  <c r="AA73" i="16"/>
  <c r="AA84" i="16" s="1"/>
  <c r="I72" i="16"/>
  <c r="I118" i="16"/>
  <c r="D123" i="16"/>
  <c r="K84" i="16"/>
  <c r="D118" i="16"/>
  <c r="F43" i="16"/>
  <c r="I56" i="16"/>
  <c r="Z64" i="16"/>
  <c r="AA58" i="16"/>
  <c r="G58" i="16"/>
  <c r="Y64" i="16"/>
  <c r="AA53" i="16"/>
  <c r="H53" i="16"/>
  <c r="H64" i="16" s="1"/>
  <c r="H38" i="16"/>
  <c r="AA38" i="16"/>
  <c r="Y44" i="16"/>
  <c r="I35" i="16"/>
  <c r="AA33" i="16"/>
  <c r="G33" i="16"/>
  <c r="Z44" i="16"/>
  <c r="F39" i="16"/>
  <c r="D110" i="16"/>
  <c r="V44" i="16"/>
  <c r="X38" i="16"/>
  <c r="X44" i="16" s="1"/>
  <c r="E110" i="16"/>
  <c r="E109" i="16"/>
  <c r="F21" i="16"/>
  <c r="F41" i="16"/>
  <c r="E38" i="16"/>
  <c r="F38" i="16" s="1"/>
  <c r="X33" i="16"/>
  <c r="I63" i="16"/>
  <c r="F60" i="16"/>
  <c r="F61" i="16"/>
  <c r="F62" i="16"/>
  <c r="F56" i="16"/>
  <c r="I52" i="16"/>
  <c r="I34" i="16"/>
  <c r="F32" i="16"/>
  <c r="F36" i="16"/>
  <c r="F35" i="16"/>
  <c r="I18" i="4"/>
  <c r="H24" i="4"/>
  <c r="E24" i="4"/>
  <c r="B73" i="16"/>
  <c r="B119" i="16" s="1"/>
  <c r="C73" i="16"/>
  <c r="C119" i="16"/>
  <c r="L84" i="16"/>
  <c r="C124" i="16"/>
  <c r="C129" i="16"/>
  <c r="I82" i="16"/>
  <c r="I128" i="16" s="1"/>
  <c r="G128" i="16"/>
  <c r="I79" i="16"/>
  <c r="I125" i="16"/>
  <c r="R78" i="16"/>
  <c r="I77" i="16"/>
  <c r="I123" i="16" s="1"/>
  <c r="H122" i="16"/>
  <c r="R73" i="16"/>
  <c r="I75" i="16"/>
  <c r="I121" i="16" s="1"/>
  <c r="P84" i="16"/>
  <c r="H73" i="16"/>
  <c r="F83" i="16"/>
  <c r="E129" i="16"/>
  <c r="F82" i="16"/>
  <c r="F128" i="16"/>
  <c r="D128" i="16"/>
  <c r="O78" i="16"/>
  <c r="O84" i="16"/>
  <c r="F79" i="16"/>
  <c r="F125" i="16" s="1"/>
  <c r="M84" i="16"/>
  <c r="O73" i="16"/>
  <c r="N84" i="16"/>
  <c r="F75" i="16"/>
  <c r="F121" i="16"/>
  <c r="I62" i="16"/>
  <c r="I61" i="16"/>
  <c r="R58" i="16"/>
  <c r="I59" i="16"/>
  <c r="I57" i="16"/>
  <c r="R53" i="16"/>
  <c r="Q64" i="16"/>
  <c r="I55" i="16"/>
  <c r="G53" i="16"/>
  <c r="I53" i="16"/>
  <c r="P64" i="16"/>
  <c r="N64" i="16"/>
  <c r="E53" i="16"/>
  <c r="F53" i="16" s="1"/>
  <c r="F64" i="16" s="1"/>
  <c r="O53" i="16"/>
  <c r="O64" i="16" s="1"/>
  <c r="M64" i="16"/>
  <c r="G23" i="16"/>
  <c r="I22" i="16"/>
  <c r="I110" i="16" s="1"/>
  <c r="I42" i="16"/>
  <c r="G110" i="16"/>
  <c r="G108" i="16"/>
  <c r="G18" i="16"/>
  <c r="Q44" i="16"/>
  <c r="I37" i="16"/>
  <c r="G17" i="16"/>
  <c r="G105" i="16" s="1"/>
  <c r="P44" i="16"/>
  <c r="H104" i="16"/>
  <c r="R33" i="16"/>
  <c r="H33" i="16"/>
  <c r="H44" i="16" s="1"/>
  <c r="G103" i="16"/>
  <c r="I15" i="16"/>
  <c r="I103" i="16"/>
  <c r="G14" i="16"/>
  <c r="H102" i="16"/>
  <c r="H13" i="16"/>
  <c r="H100" i="16"/>
  <c r="I32" i="16"/>
  <c r="G12" i="16"/>
  <c r="G100" i="16" s="1"/>
  <c r="E33" i="16"/>
  <c r="F16" i="16"/>
  <c r="F104" i="16" s="1"/>
  <c r="D104" i="16"/>
  <c r="F15" i="16"/>
  <c r="F103" i="16" s="1"/>
  <c r="E103" i="16"/>
  <c r="O33" i="16"/>
  <c r="O44" i="16" s="1"/>
  <c r="D33" i="16"/>
  <c r="F33" i="16" s="1"/>
  <c r="V84" i="16"/>
  <c r="D78" i="16"/>
  <c r="F78" i="16" s="1"/>
  <c r="Z84" i="16"/>
  <c r="G78" i="16"/>
  <c r="G124" i="16" s="1"/>
  <c r="Q84" i="16"/>
  <c r="I58" i="16"/>
  <c r="D64" i="16"/>
  <c r="B53" i="16"/>
  <c r="B64" i="16" s="1"/>
  <c r="B78" i="16"/>
  <c r="AA44" i="16"/>
  <c r="G64" i="16"/>
  <c r="F110" i="16"/>
  <c r="F109" i="16"/>
  <c r="R64" i="16"/>
  <c r="I64" i="16"/>
  <c r="I23" i="16"/>
  <c r="I111" i="16" s="1"/>
  <c r="G111" i="16"/>
  <c r="H101" i="16"/>
  <c r="I33" i="16"/>
  <c r="G102" i="16"/>
  <c r="I102" i="16"/>
  <c r="I12" i="16"/>
  <c r="D84" i="16"/>
  <c r="D130" i="16" s="1"/>
  <c r="G4" i="1"/>
  <c r="B124" i="16"/>
  <c r="B84" i="16"/>
  <c r="B130" i="16" s="1"/>
  <c r="I100" i="16"/>
  <c r="G14" i="17" l="1"/>
  <c r="G62" i="17" s="1"/>
  <c r="G11" i="17"/>
  <c r="G59" i="17" s="1"/>
  <c r="F27" i="17"/>
  <c r="G15" i="17"/>
  <c r="G63" i="17" s="1"/>
  <c r="B16" i="17"/>
  <c r="B64" i="17" s="1"/>
  <c r="G70" i="17"/>
  <c r="G38" i="17"/>
  <c r="I13" i="4"/>
  <c r="I24" i="4" s="1"/>
  <c r="D24" i="4"/>
  <c r="C24" i="4"/>
  <c r="F18" i="4"/>
  <c r="F24" i="4" s="1"/>
  <c r="C64" i="16"/>
  <c r="J106" i="16"/>
  <c r="G119" i="16"/>
  <c r="G84" i="16"/>
  <c r="G130" i="16" s="1"/>
  <c r="F73" i="16"/>
  <c r="H84" i="16"/>
  <c r="H130" i="16" s="1"/>
  <c r="R44" i="16"/>
  <c r="C20" i="16"/>
  <c r="E102" i="16"/>
  <c r="H19" i="16"/>
  <c r="J64" i="16"/>
  <c r="F44" i="16"/>
  <c r="G13" i="16"/>
  <c r="E44" i="16"/>
  <c r="E119" i="16"/>
  <c r="L44" i="16"/>
  <c r="C14" i="16"/>
  <c r="C33" i="16"/>
  <c r="C44" i="16" s="1"/>
  <c r="F19" i="16"/>
  <c r="E107" i="16"/>
  <c r="D14" i="16"/>
  <c r="F34" i="16"/>
  <c r="D44" i="16"/>
  <c r="I40" i="16"/>
  <c r="H20" i="16"/>
  <c r="D126" i="16"/>
  <c r="J15" i="16"/>
  <c r="J33" i="16"/>
  <c r="J44" i="16" s="1"/>
  <c r="I73" i="16"/>
  <c r="I16" i="16"/>
  <c r="B19" i="16"/>
  <c r="B38" i="16"/>
  <c r="B12" i="16"/>
  <c r="E20" i="16"/>
  <c r="D17" i="16"/>
  <c r="F37" i="16"/>
  <c r="H21" i="16"/>
  <c r="H109" i="16" s="1"/>
  <c r="J58" i="16"/>
  <c r="F76" i="16"/>
  <c r="F122" i="16" s="1"/>
  <c r="I81" i="16"/>
  <c r="I127" i="16" s="1"/>
  <c r="H127" i="16"/>
  <c r="G2" i="6"/>
  <c r="D20" i="6"/>
  <c r="G3" i="6" s="1"/>
  <c r="I78" i="16"/>
  <c r="I124" i="16" s="1"/>
  <c r="E64" i="16"/>
  <c r="D124" i="16"/>
  <c r="G106" i="16"/>
  <c r="R84" i="16"/>
  <c r="T44" i="16"/>
  <c r="D111" i="16"/>
  <c r="F23" i="16"/>
  <c r="F111" i="16" s="1"/>
  <c r="G120" i="16"/>
  <c r="I74" i="16"/>
  <c r="I120" i="16" s="1"/>
  <c r="X84" i="16"/>
  <c r="B16" i="16"/>
  <c r="B33" i="16"/>
  <c r="B44" i="16" s="1"/>
  <c r="F12" i="16"/>
  <c r="D100" i="16"/>
  <c r="I38" i="16"/>
  <c r="I44" i="16" s="1"/>
  <c r="G44" i="16"/>
  <c r="F124" i="16"/>
  <c r="H119" i="16"/>
  <c r="D18" i="16"/>
  <c r="D106" i="16" s="1"/>
  <c r="D108" i="16"/>
  <c r="I21" i="16"/>
  <c r="I109" i="16" s="1"/>
  <c r="G109" i="16"/>
  <c r="J100" i="16"/>
  <c r="G126" i="16"/>
  <c r="I80" i="16"/>
  <c r="I126" i="16" s="1"/>
  <c r="G129" i="16"/>
  <c r="I83" i="16"/>
  <c r="I129" i="16" s="1"/>
  <c r="E16" i="17"/>
  <c r="E64" i="17" s="1"/>
  <c r="G27" i="17"/>
  <c r="G12" i="17"/>
  <c r="G60" i="17" s="1"/>
  <c r="F49" i="17"/>
  <c r="F75" i="17" s="1"/>
  <c r="D16" i="17"/>
  <c r="D64" i="17" s="1"/>
  <c r="J73" i="16"/>
  <c r="C16" i="17"/>
  <c r="C64" i="17" s="1"/>
  <c r="F61" i="17"/>
  <c r="F16" i="17"/>
  <c r="D61" i="17"/>
  <c r="F38" i="17"/>
  <c r="G3" i="1"/>
  <c r="C42" i="2"/>
  <c r="F2" i="2" s="1"/>
  <c r="B107" i="16" l="1"/>
  <c r="B18" i="16"/>
  <c r="B106" i="16" s="1"/>
  <c r="I20" i="16"/>
  <c r="I108" i="16" s="1"/>
  <c r="H108" i="16"/>
  <c r="F107" i="16"/>
  <c r="D105" i="16"/>
  <c r="F17" i="16"/>
  <c r="F105" i="16" s="1"/>
  <c r="I104" i="16"/>
  <c r="I13" i="16"/>
  <c r="F100" i="16"/>
  <c r="E108" i="16"/>
  <c r="F20" i="16"/>
  <c r="F108" i="16" s="1"/>
  <c r="E18" i="16"/>
  <c r="I119" i="16"/>
  <c r="I84" i="16"/>
  <c r="I130" i="16" s="1"/>
  <c r="C102" i="16"/>
  <c r="C13" i="16"/>
  <c r="F84" i="16"/>
  <c r="F130" i="16" s="1"/>
  <c r="F119" i="16"/>
  <c r="H18" i="16"/>
  <c r="H107" i="16"/>
  <c r="I19" i="16"/>
  <c r="G16" i="17"/>
  <c r="D22" i="6" s="1"/>
  <c r="G7" i="6" s="1"/>
  <c r="J84" i="16"/>
  <c r="J130" i="16" s="1"/>
  <c r="J119" i="16"/>
  <c r="B104" i="16"/>
  <c r="B13" i="16"/>
  <c r="B101" i="16" s="1"/>
  <c r="B100" i="16"/>
  <c r="J103" i="16"/>
  <c r="J13" i="16"/>
  <c r="D102" i="16"/>
  <c r="D13" i="16"/>
  <c r="F14" i="16"/>
  <c r="C108" i="16"/>
  <c r="C18" i="16"/>
  <c r="C106" i="16" s="1"/>
  <c r="G101" i="16"/>
  <c r="G24" i="16"/>
  <c r="G112" i="16" s="1"/>
  <c r="F64" i="17"/>
  <c r="D9" i="1"/>
  <c r="D7" i="1" s="1"/>
  <c r="B24" i="16" l="1"/>
  <c r="B112" i="16" s="1"/>
  <c r="G64" i="17"/>
  <c r="F13" i="16"/>
  <c r="F102" i="16"/>
  <c r="I18" i="16"/>
  <c r="I106" i="16" s="1"/>
  <c r="I107" i="16"/>
  <c r="F18" i="16"/>
  <c r="F106" i="16" s="1"/>
  <c r="D101" i="16"/>
  <c r="D24" i="16"/>
  <c r="D112" i="16" s="1"/>
  <c r="H106" i="16"/>
  <c r="H24" i="16"/>
  <c r="H112" i="16" s="1"/>
  <c r="I101" i="16"/>
  <c r="I24" i="16"/>
  <c r="I112" i="16" s="1"/>
  <c r="J101" i="16"/>
  <c r="J24" i="16"/>
  <c r="J112" i="16" s="1"/>
  <c r="E106" i="16"/>
  <c r="E24" i="16"/>
  <c r="E112" i="16" s="1"/>
  <c r="C24" i="16"/>
  <c r="C112" i="16" s="1"/>
  <c r="C101" i="16"/>
  <c r="D32" i="6"/>
  <c r="G5" i="1"/>
  <c r="H7" i="1"/>
  <c r="G7" i="1"/>
  <c r="H5" i="1"/>
  <c r="G2" i="1"/>
  <c r="H2" i="1"/>
  <c r="F101" i="16" l="1"/>
  <c r="F24" i="16"/>
  <c r="F112" i="16" s="1"/>
  <c r="D47" i="6"/>
  <c r="G4" i="6"/>
  <c r="G5" i="6" l="1"/>
  <c r="D50" i="6"/>
  <c r="G6" i="6" s="1"/>
</calcChain>
</file>

<file path=xl/sharedStrings.xml><?xml version="1.0" encoding="utf-8"?>
<sst xmlns="http://schemas.openxmlformats.org/spreadsheetml/2006/main" count="679" uniqueCount="306">
  <si>
    <t>INSTRUCTIONS</t>
  </si>
  <si>
    <t>Please use the template provided by IC. Changes to the template might affect encoding. When this happens, the file wiill be returned to the company and shall be considered as non-submission.</t>
  </si>
  <si>
    <r>
      <rPr>
        <sz val="10"/>
        <rFont val="Arial"/>
        <family val="2"/>
      </rPr>
      <t xml:space="preserve">Input is required for cells colored </t>
    </r>
    <r>
      <rPr>
        <b/>
        <sz val="10"/>
        <rFont val="Arial"/>
        <family val="2"/>
      </rPr>
      <t>GRAY</t>
    </r>
    <r>
      <rPr>
        <sz val="11"/>
        <color theme="1"/>
        <rFont val="Calibri"/>
        <family val="2"/>
        <scheme val="minor"/>
      </rPr>
      <t>.</t>
    </r>
  </si>
  <si>
    <r>
      <rPr>
        <sz val="10"/>
        <rFont val="Arial"/>
        <family val="2"/>
      </rPr>
      <t xml:space="preserve">Cells in </t>
    </r>
    <r>
      <rPr>
        <b/>
        <sz val="10"/>
        <rFont val="Arial"/>
        <family val="2"/>
      </rPr>
      <t>GREEN</t>
    </r>
    <r>
      <rPr>
        <sz val="11"/>
        <color theme="1"/>
        <rFont val="Calibri"/>
        <family val="2"/>
        <scheme val="minor"/>
      </rPr>
      <t xml:space="preserve"> have formulas and should not be altered.</t>
    </r>
  </si>
  <si>
    <t>Quarterly Report on Selected Financial Statistics for Mutual Benefit Association (MBA)</t>
  </si>
  <si>
    <t>CHECKING</t>
  </si>
  <si>
    <t>Name of Association :</t>
  </si>
  <si>
    <t>Total Assets</t>
  </si>
  <si>
    <t>Total Liabilities</t>
  </si>
  <si>
    <t>(Indicate whether Regular or Micro MBA)</t>
  </si>
  <si>
    <t>Total Fund Balance</t>
  </si>
  <si>
    <t>A = L + N</t>
  </si>
  <si>
    <t>I.</t>
  </si>
  <si>
    <t>FINANCIAL CONDITION</t>
  </si>
  <si>
    <t>( In Pesos)</t>
  </si>
  <si>
    <t>A.</t>
  </si>
  <si>
    <t xml:space="preserve"> Total Assets</t>
  </si>
  <si>
    <t>Invested Assets = II. Invested Assets</t>
  </si>
  <si>
    <t>Cash</t>
  </si>
  <si>
    <t xml:space="preserve">Invested Assets </t>
  </si>
  <si>
    <t>Members' Fees and Dues Receivable</t>
  </si>
  <si>
    <t>Members’ Contributions Dues and Uncollected</t>
  </si>
  <si>
    <t>Unremitted Members’ Contributions, Dues, and Fees</t>
  </si>
  <si>
    <t>Unremitted Premiums</t>
  </si>
  <si>
    <t>Net Amount Recoverable from Reinsurers</t>
  </si>
  <si>
    <t>Net Members' Assessment Receivable</t>
  </si>
  <si>
    <t>Other Assets</t>
  </si>
  <si>
    <t>B.</t>
  </si>
  <si>
    <t>Liability on Invidual Equity Value</t>
  </si>
  <si>
    <t>Basic Contingent Benefit Reserve</t>
  </si>
  <si>
    <t xml:space="preserve">Optional Benefit Reserve </t>
  </si>
  <si>
    <t>Regular</t>
  </si>
  <si>
    <t>Micro</t>
  </si>
  <si>
    <t>Claims Payable on Basic Contingent Benefit</t>
  </si>
  <si>
    <t>Claims Payable on Optional Benefits</t>
  </si>
  <si>
    <t>Premiums Received in Advance</t>
  </si>
  <si>
    <t>Members Contributions Received in Advance</t>
  </si>
  <si>
    <t>Amount Due to Reinsurers</t>
  </si>
  <si>
    <t>Accounts Payable</t>
  </si>
  <si>
    <t>Accrued Expenses</t>
  </si>
  <si>
    <t>Unearned Income</t>
  </si>
  <si>
    <t>Other Current &amp; Non-current Liabilities</t>
  </si>
  <si>
    <t>C.</t>
  </si>
  <si>
    <t>Free and Unassigned Fund Balance</t>
  </si>
  <si>
    <t>Assigned Fund Balance</t>
  </si>
  <si>
    <t>Funds Assigned for Guaranty Fund</t>
  </si>
  <si>
    <t>Funds Assigned for Members' Benefit</t>
  </si>
  <si>
    <t>25.2.1</t>
  </si>
  <si>
    <t>Incremental Benefit for Individual Equity Value</t>
  </si>
  <si>
    <t>25.2.2</t>
  </si>
  <si>
    <t>Education and Training</t>
  </si>
  <si>
    <t>25.2.3</t>
  </si>
  <si>
    <t>Other Members' Benefits</t>
  </si>
  <si>
    <t>Funds Assigned for Community Development</t>
  </si>
  <si>
    <t>Revaluation Increment (net of changes)</t>
  </si>
  <si>
    <t>NOTE:</t>
  </si>
  <si>
    <t>A. Assets</t>
  </si>
  <si>
    <t>Form 1 of 5</t>
  </si>
  <si>
    <t>version as of Dec 2022</t>
  </si>
  <si>
    <t>Total Invested Assets</t>
  </si>
  <si>
    <t>II.   INVESTED ASSETS</t>
  </si>
  <si>
    <t>(In Pesos)</t>
  </si>
  <si>
    <t>1  Financial Assets at Fair Value Through Profit and Loss, net*</t>
  </si>
  <si>
    <t>1.3. Stocks/Equities</t>
  </si>
  <si>
    <t>1.4. Mutual Funds</t>
  </si>
  <si>
    <t>1.5. Unit Investment Trusts</t>
  </si>
  <si>
    <t>1.6. Real Estate Investment Trusts</t>
  </si>
  <si>
    <t>1.7. Other Funds</t>
  </si>
  <si>
    <t>2  Financial Assets at Amortized Cost (FAAC), net *</t>
  </si>
  <si>
    <t>3  Financial Assets at Fair Value Through Other Comprehensive Income (FAFVOCI), net *</t>
  </si>
  <si>
    <t>3.3. Stocks/Equities</t>
  </si>
  <si>
    <t>3.4. Mutual Funds</t>
  </si>
  <si>
    <t>3.5. Unit Investment Trusts</t>
  </si>
  <si>
    <t>3.6. Real Estate Investment Trusts</t>
  </si>
  <si>
    <t>3.7. Other Funds</t>
  </si>
  <si>
    <t>4  Loans</t>
  </si>
  <si>
    <t>4.2. Policy Loans</t>
  </si>
  <si>
    <t>4.3. Other Loans</t>
  </si>
  <si>
    <t>5  Investments in Subsidiaries, Associates and Joint Ventures</t>
  </si>
  <si>
    <t>6  Investment Property</t>
  </si>
  <si>
    <t>8  Short-Term Financial Assets</t>
  </si>
  <si>
    <t>TOTAL INVESTED ASSETS</t>
  </si>
  <si>
    <t>1.  * Net of Allowance for Expected Credit Loss, as applicable</t>
  </si>
  <si>
    <t>2.  Total Invested Assets should tally with Invested Assets from the I. Financial Condition</t>
  </si>
  <si>
    <t>Form 2 of 5</t>
  </si>
  <si>
    <t>Premium Income</t>
  </si>
  <si>
    <t>Total Underwriting Income</t>
  </si>
  <si>
    <t>Total Underwriting Expense</t>
  </si>
  <si>
    <t>Net Income/Loss Before Final Tax</t>
  </si>
  <si>
    <t>III.</t>
  </si>
  <si>
    <t>Total Comprehensive Income</t>
  </si>
  <si>
    <t>1.</t>
  </si>
  <si>
    <t>Members' Fees and Dues</t>
  </si>
  <si>
    <t>2.</t>
  </si>
  <si>
    <t>2.1</t>
  </si>
  <si>
    <t>2.2</t>
  </si>
  <si>
    <t>Microinsurance</t>
  </si>
  <si>
    <t>3</t>
  </si>
  <si>
    <t>3.1</t>
  </si>
  <si>
    <t>3.2</t>
  </si>
  <si>
    <t>Reinsurance Commissions</t>
  </si>
  <si>
    <t>Other Income</t>
  </si>
  <si>
    <t>Experience Refund</t>
  </si>
  <si>
    <t>Penalties and Surcharges</t>
  </si>
  <si>
    <t>Donations and Contributions Received</t>
  </si>
  <si>
    <t>7</t>
  </si>
  <si>
    <t>Allocation for Liability on Individual Equity Value (50%)</t>
  </si>
  <si>
    <t>Inc/(Dec) in Reserve for Basic Contingent Benefit</t>
  </si>
  <si>
    <t>Inc/(Dec) in Reserve for Optional Benefit</t>
  </si>
  <si>
    <t>Incremental Benefit on Individual Equity Value</t>
  </si>
  <si>
    <t xml:space="preserve">Membership Enrollment and Marketing Expense </t>
  </si>
  <si>
    <t>Collection Fees</t>
  </si>
  <si>
    <t>Research and Development Expense</t>
  </si>
  <si>
    <t>TOTAL UNDERWRITING EXPENSE</t>
  </si>
  <si>
    <t>8</t>
  </si>
  <si>
    <t>Gross Investment Income</t>
  </si>
  <si>
    <t>8.1</t>
  </si>
  <si>
    <t>Cash and Equivalents</t>
  </si>
  <si>
    <t>8.2</t>
  </si>
  <si>
    <t>Financial Assets at Amortized Cost (FAAC)</t>
  </si>
  <si>
    <t>8.3</t>
  </si>
  <si>
    <t>Financial Assets at Fair Value (FAFV) - OCI/P&amp;L</t>
  </si>
  <si>
    <t>8.4</t>
  </si>
  <si>
    <t>Dividend Income</t>
  </si>
  <si>
    <t>8.5</t>
  </si>
  <si>
    <t>Rental Income</t>
  </si>
  <si>
    <t>8.6</t>
  </si>
  <si>
    <t>Loan Receivables</t>
  </si>
  <si>
    <t>8.7</t>
  </si>
  <si>
    <t>Other Investments</t>
  </si>
  <si>
    <t>9</t>
  </si>
  <si>
    <t>10</t>
  </si>
  <si>
    <t>11</t>
  </si>
  <si>
    <t>Investment Expenses</t>
  </si>
  <si>
    <t>12</t>
  </si>
  <si>
    <t>13</t>
  </si>
  <si>
    <t>Operating Expenses</t>
  </si>
  <si>
    <t>14</t>
  </si>
  <si>
    <t>Other Income/(Expenses)</t>
  </si>
  <si>
    <t>15</t>
  </si>
  <si>
    <t>Provision for Final Tax</t>
  </si>
  <si>
    <t>16</t>
  </si>
  <si>
    <t>Form 3 of 5</t>
  </si>
  <si>
    <t>IV. BUSINESS DONE</t>
  </si>
  <si>
    <t>T O T A L</t>
  </si>
  <si>
    <t>No. of Policies</t>
  </si>
  <si>
    <t>No. of  Certificates</t>
  </si>
  <si>
    <t>Insured Lives</t>
  </si>
  <si>
    <t>Total Amount of Insurance</t>
  </si>
  <si>
    <t>No. of  Covered Members</t>
  </si>
  <si>
    <t xml:space="preserve">No. of Covered Dependents </t>
  </si>
  <si>
    <t>Male</t>
  </si>
  <si>
    <t>Female</t>
  </si>
  <si>
    <t>Total</t>
  </si>
  <si>
    <t>1)  Beginning Balance</t>
  </si>
  <si>
    <t>2)  Total New Business</t>
  </si>
  <si>
    <t>a. New Issues</t>
  </si>
  <si>
    <t>b. Renewal</t>
  </si>
  <si>
    <t>c. Reinstated</t>
  </si>
  <si>
    <t>d. Others</t>
  </si>
  <si>
    <t>3 )Total Terminations</t>
  </si>
  <si>
    <t>a. Deaths</t>
  </si>
  <si>
    <t>b. Surrenders</t>
  </si>
  <si>
    <t>c. Lapsed</t>
  </si>
  <si>
    <t>d. Matured</t>
  </si>
  <si>
    <t>e. Others</t>
  </si>
  <si>
    <t>INDIVIDUAL INSURANCE</t>
  </si>
  <si>
    <t>GROUP INSURANCE</t>
  </si>
  <si>
    <t xml:space="preserve">Male </t>
  </si>
  <si>
    <t>(1)</t>
  </si>
  <si>
    <t>(2)</t>
  </si>
  <si>
    <t>(3)</t>
  </si>
  <si>
    <t>(4)</t>
  </si>
  <si>
    <t>(5)</t>
  </si>
  <si>
    <t>(6)</t>
  </si>
  <si>
    <t>(7)</t>
  </si>
  <si>
    <t>(8)</t>
  </si>
  <si>
    <t>(9)</t>
  </si>
  <si>
    <t>(10)</t>
  </si>
  <si>
    <t>(11)</t>
  </si>
  <si>
    <t>(12)</t>
  </si>
  <si>
    <t>(13)</t>
  </si>
  <si>
    <t>(16)</t>
  </si>
  <si>
    <t xml:space="preserve">          a. New Issues</t>
  </si>
  <si>
    <t xml:space="preserve">           b. Renewal</t>
  </si>
  <si>
    <t xml:space="preserve">           c. Reinstated</t>
  </si>
  <si>
    <t xml:space="preserve">           d. Others</t>
  </si>
  <si>
    <t xml:space="preserve">         a. Deaths</t>
  </si>
  <si>
    <t xml:space="preserve">         b. Surrenders</t>
  </si>
  <si>
    <t xml:space="preserve">         c. Lapsed</t>
  </si>
  <si>
    <t xml:space="preserve">         d. Matured</t>
  </si>
  <si>
    <t xml:space="preserve">         e. Others</t>
  </si>
  <si>
    <t xml:space="preserve">3. Microinsurance </t>
  </si>
  <si>
    <t>Notes and Instructions:</t>
  </si>
  <si>
    <t>1) Amounts allocated to microinsurance (Table 3)  are subset of the amounts distributed between total insurance business lines.</t>
  </si>
  <si>
    <t>3) For Micro MBAs, Table 3  should be equal to Tables 1 and 2</t>
  </si>
  <si>
    <t>4) No. of Insured Lives should be active as of December 31st of the year</t>
  </si>
  <si>
    <t>CHECKING
(MICROINSURANCE)</t>
  </si>
  <si>
    <t>VI. BUSINESS DONE (INSURED LIVES WITH OWN BUSINESS/ES)*</t>
  </si>
  <si>
    <t xml:space="preserve">      Line of Business 
(Microinsurance Business)</t>
  </si>
  <si>
    <t>Male**</t>
  </si>
  <si>
    <t>Female***</t>
  </si>
  <si>
    <t>NOTES:</t>
  </si>
  <si>
    <t>2)Total number of Male-led Enterprises covered with micro-insurance**</t>
  </si>
  <si>
    <t>3)Total number of Female-led Enterprises covered with micro-insurance***</t>
  </si>
  <si>
    <t>V. CLAIMS</t>
  </si>
  <si>
    <t>Death</t>
  </si>
  <si>
    <t>Disability</t>
  </si>
  <si>
    <t>Others</t>
  </si>
  <si>
    <t>Members</t>
  </si>
  <si>
    <t>Dependents</t>
  </si>
  <si>
    <t>TOTAL</t>
  </si>
  <si>
    <t>Benefit/Claims Expense  = V. Claims Incurred</t>
  </si>
  <si>
    <t>Difference</t>
  </si>
  <si>
    <t>Checking has been added to ensure that figures are correct prior to submission. Ensure that all checking indicators are 'TRUE' prior to submission. Otherwise, it will be returned for revision and will be considered non-submission.</t>
  </si>
  <si>
    <t>Please follow correct file name convention indicating quarter and year of submission (CL 2023-10)</t>
  </si>
  <si>
    <t>1) Data on Individual Person who may own/lead Enterprise/s or Business/es covered by micro-insurance *</t>
  </si>
  <si>
    <r>
      <t xml:space="preserve">4. </t>
    </r>
    <r>
      <rPr>
        <b/>
        <i/>
        <sz val="10"/>
        <rFont val="Arial Narrow"/>
        <family val="2"/>
      </rPr>
      <t>Others</t>
    </r>
    <r>
      <rPr>
        <i/>
        <sz val="10"/>
        <rFont val="Arial Narrow"/>
        <family val="2"/>
      </rPr>
      <t xml:space="preserve"> - All other assets not elsewhere classified</t>
    </r>
  </si>
  <si>
    <t xml:space="preserve">Net Premiums Due and Uncollected </t>
  </si>
  <si>
    <t>GROSS REVENUES</t>
  </si>
  <si>
    <t>Inc/(Dec) on Liability on Individual Equity Value</t>
  </si>
  <si>
    <t>Other Expenses for Members</t>
  </si>
  <si>
    <t>SUMMARY OF OPERATIONS</t>
  </si>
  <si>
    <t>Benefit Expenses</t>
  </si>
  <si>
    <t>Gain/(Loss) on Sale of Investments</t>
  </si>
  <si>
    <t>Gain on Sale of Property and Equipment</t>
  </si>
  <si>
    <t>Depreciation on Property and Equipment</t>
  </si>
  <si>
    <t>Other Non-Operating Revenues/(Expenses)</t>
  </si>
  <si>
    <t>NET SURPLUS/ (DEFICIT) BEFORE FINAL TAX</t>
  </si>
  <si>
    <t>NET SURPLUS/ (DEFICIT) BEFORE OTHER REVENUES (EXPENSES)</t>
  </si>
  <si>
    <t>7  Cash Equivalent (Time Deposits/Fixed Deposits)</t>
  </si>
  <si>
    <t>Loans Payable</t>
  </si>
  <si>
    <t>2. (*) - Net of Reinsurance</t>
  </si>
  <si>
    <t>No. of Claims filed</t>
  </si>
  <si>
    <t>B. OPTIONAL INSURANCE BENEFITS</t>
  </si>
  <si>
    <t>C. MICROINSURANCE BENEFITS</t>
  </si>
  <si>
    <t>A. BASIC LIFE INSURANCE BENEFITS</t>
  </si>
  <si>
    <t>A. TOTAL BENEFITS</t>
  </si>
  <si>
    <t>2) If both members and dependents are covered with both Basic Life and Optional Life,  the Number of Insured Lives should only be reported on Basic Life</t>
  </si>
  <si>
    <t>CHECKING
(TOTAL LIFE: BASIC and OPTIONAL)</t>
  </si>
  <si>
    <t>TOTAL LIFE</t>
  </si>
  <si>
    <t>MICROINSURANCE</t>
  </si>
  <si>
    <t>Benefits/Claims Expenses</t>
  </si>
  <si>
    <t>9  Property and Equipment</t>
  </si>
  <si>
    <t>1. Death</t>
  </si>
  <si>
    <t>2. Disability</t>
  </si>
  <si>
    <t>3. Accident and Health</t>
  </si>
  <si>
    <t>5. Others</t>
  </si>
  <si>
    <t>As of the End of :</t>
  </si>
  <si>
    <t>1. Basic Life Insurance</t>
  </si>
  <si>
    <t>2. Optional Life Insurance</t>
  </si>
  <si>
    <t>A. TOTAL LIFE INSURANCE (BASIC LIFE + OPTIONAL LIFE)</t>
  </si>
  <si>
    <t>4. Maturity/Withdrawal (Equity Value)</t>
  </si>
  <si>
    <t>Accident and Health</t>
  </si>
  <si>
    <t>Maturity/Withdrawal (Equity Value)</t>
  </si>
  <si>
    <t>TOTAL LIFE: BASIC and OPTIONAL</t>
  </si>
  <si>
    <t>Total Members Fees/Contibutions/Premiums (1+2+3)</t>
  </si>
  <si>
    <t>Amount Incurred</t>
  </si>
  <si>
    <t>3) For Micro MBAs, Table C  should be equal to Tables A and B</t>
  </si>
  <si>
    <t>1). Total Benefits (G16) should tally with the amount in III. Operating Results 7.1 Benefit/Claims Expense</t>
  </si>
  <si>
    <t>2) Amounts allocated to microinsurance (Table C)  are subset of the amounts distributed between total insurance business lines.</t>
  </si>
  <si>
    <t>UPDATED SCHEDULES (12/12/2023</t>
  </si>
  <si>
    <t xml:space="preserve">I </t>
  </si>
  <si>
    <t>FINANCIAL CONDTION</t>
  </si>
  <si>
    <t>II</t>
  </si>
  <si>
    <t>INVESTED ASSETS</t>
  </si>
  <si>
    <t xml:space="preserve">Government Issued Bonds </t>
  </si>
  <si>
    <t>-</t>
  </si>
  <si>
    <t>Debt Securities/Treasury Bills</t>
  </si>
  <si>
    <t xml:space="preserve">Private Issued Bonds </t>
  </si>
  <si>
    <t>Debt Securities (Corporate Issued Bonds)</t>
  </si>
  <si>
    <t xml:space="preserve">Time Deposits/Fixed Deposits </t>
  </si>
  <si>
    <t>Cash Equivalent</t>
  </si>
  <si>
    <t>III</t>
  </si>
  <si>
    <t>V</t>
  </si>
  <si>
    <t>CLAIMS</t>
  </si>
  <si>
    <t xml:space="preserve">New formats </t>
  </si>
  <si>
    <t>Claims Benefits includes:</t>
  </si>
  <si>
    <t xml:space="preserve">  a. Maturity/Withdrawal (Equity Value)</t>
  </si>
  <si>
    <t xml:space="preserve">  b. Others</t>
  </si>
  <si>
    <r>
      <rPr>
        <b/>
        <i/>
        <sz val="10"/>
        <rFont val="Arial Narrow"/>
        <family val="2"/>
      </rPr>
      <t>Net Premiums Due and Uncollected</t>
    </r>
    <r>
      <rPr>
        <i/>
        <sz val="10"/>
        <rFont val="Arial Narrow"/>
        <family val="2"/>
      </rPr>
      <t xml:space="preserve"> - Should be reported as net of loading</t>
    </r>
  </si>
  <si>
    <t>1.2. Debt Securities (Corporate Issued Bonds)</t>
  </si>
  <si>
    <t>3.2. Debt Securities (Corporate Issued Bonds)</t>
  </si>
  <si>
    <t>3.1. Debt Securities/Teasury Bills (Government Issued Bonds)</t>
  </si>
  <si>
    <t>2.1. Debt Securities/Treasury Bills (Government Issued Bonds) - Current Assets</t>
  </si>
  <si>
    <t>2.2. Debt Securities (Corporate Issued Bonds) - Current Assets</t>
  </si>
  <si>
    <t>2.3. Debt Securities/Teasury Bills (Government Issued Bonds) - Non Current Assets</t>
  </si>
  <si>
    <t>2.4. Debt Securities (Corporate Issued Bonds) - Non Current Assets</t>
  </si>
  <si>
    <t>4.1. Members Loan Certificate</t>
  </si>
  <si>
    <t>5.1. Investments in Subsidiaries</t>
  </si>
  <si>
    <t>5.2. Investments in Associates</t>
  </si>
  <si>
    <t>5.3. Investments in Joint Ventures</t>
  </si>
  <si>
    <t>9.1. Land and Building</t>
  </si>
  <si>
    <t>9.2. IT Equipments</t>
  </si>
  <si>
    <t>1. Benefits/Claims Expense - composed of Death Claims, Disability Claims, Accident and Health Claims, Maturity/Withdrawal (Equity Value) Claims, and Others (Should tally with Total Benefits on V. Claims)</t>
  </si>
  <si>
    <t>4. Total Members' Fees/Contibutions/Premiums (1+2+3)</t>
  </si>
  <si>
    <t>1.1. Debt Securities/Treasury Bills (Government Issued Bonds)</t>
  </si>
  <si>
    <t>Net Members' Contribution*</t>
  </si>
  <si>
    <t>Net Premiums*</t>
  </si>
  <si>
    <r>
      <t xml:space="preserve">1. </t>
    </r>
    <r>
      <rPr>
        <b/>
        <i/>
        <sz val="10"/>
        <rFont val="Arial Narrow"/>
        <family val="2"/>
      </rPr>
      <t>Cash</t>
    </r>
    <r>
      <rPr>
        <i/>
        <sz val="10"/>
        <rFont val="Arial Narrow"/>
        <family val="2"/>
      </rPr>
      <t xml:space="preserve"> - Cash on Hand, Cash in Banks </t>
    </r>
  </si>
  <si>
    <r>
      <t xml:space="preserve">2. </t>
    </r>
    <r>
      <rPr>
        <b/>
        <i/>
        <sz val="10"/>
        <rFont val="Arial Narrow"/>
        <family val="2"/>
      </rPr>
      <t>Invested Assets</t>
    </r>
    <r>
      <rPr>
        <i/>
        <sz val="10"/>
        <rFont val="Arial Narrow"/>
        <family val="2"/>
      </rPr>
      <t xml:space="preserve"> - Financial Assets at Fair Value Through Profit and Loss (FVPL), net of Allowance for Expected Credit Loss, Financial Assets at Amortized Cost (FAAC), net of Allowance for Expected Credit Loss, Financial Assets at Fair Value Through Other Comprehensive Income (FAFVOCI), net of Allowance for Expected Credit Loss, Investment Property, Cash Equivalent (Time Deposits/Fixed Deposits), Investments in Subsidiaries, Associates, and Joint Ventures, Shoprt-term Financial Assets (Should tally with the total on II. Invested Assets)</t>
    </r>
  </si>
  <si>
    <r>
      <t xml:space="preserve">3. </t>
    </r>
    <r>
      <rPr>
        <b/>
        <i/>
        <sz val="10"/>
        <rFont val="Arial Narrow"/>
        <family val="2"/>
      </rPr>
      <t>Net Premiums Due and Uncollected</t>
    </r>
    <r>
      <rPr>
        <i/>
        <sz val="10"/>
        <rFont val="Arial Narrow"/>
        <family val="2"/>
      </rPr>
      <t xml:space="preserve"> - Should be reported as net of loading</t>
    </r>
  </si>
  <si>
    <r>
      <t xml:space="preserve">4)  Total of  In-force policies as of the end of the Year
</t>
    </r>
    <r>
      <rPr>
        <sz val="11"/>
        <rFont val="Arial"/>
        <family val="2"/>
      </rPr>
      <t>(line1 + line2 - line3)</t>
    </r>
  </si>
  <si>
    <r>
      <t xml:space="preserve">4)  Total of Basic In-force policies as of the end of the Year
</t>
    </r>
    <r>
      <rPr>
        <sz val="11"/>
        <rFont val="Arial"/>
        <family val="2"/>
      </rPr>
      <t>(line1 + line2 - line3)</t>
    </r>
  </si>
  <si>
    <t>Net Premiums - Net of Reinsurance</t>
  </si>
  <si>
    <t>Benefits/Claims Expense - composed of Death Claims, Disability Claims, Accident and Health Claims, Maturity/Widrawal (Equity Value) Claims, and Others (Should tally with Total Benefits on V. Claims G16)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</si>
</sst>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3409]dd\-mmm\-yy;@"/>
    <numFmt numFmtId="167" formatCode="_(* #,##0.00_);_(* \(#,##0.00\);_(* \-??_);_(@_)"/>
    <numFmt numFmtId="168" formatCode="#,##0.00\ ;&quot; (&quot;#,##0.00\);&quot; -&quot;#\ ;@\ "/>
    <numFmt numFmtId="169" formatCode="_-* #,##0_-;\-* #,##0_-;_-* &quot;-&quot;??_-;_-@_-"/>
  </numFmts>
  <fonts count="7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0"/>
      <name val="Arial"/>
      <family val="2"/>
    </font>
    <font>
      <i/>
      <sz val="11"/>
      <color theme="0"/>
      <name val="Arial"/>
      <family val="2"/>
    </font>
    <font>
      <sz val="11"/>
      <color theme="0"/>
      <name val="Arial"/>
      <family val="2"/>
    </font>
    <font>
      <b/>
      <i/>
      <sz val="11"/>
      <color theme="0"/>
      <name val="Arial"/>
      <family val="2"/>
    </font>
    <font>
      <b/>
      <sz val="10"/>
      <name val="Arial"/>
      <family val="2"/>
    </font>
    <font>
      <sz val="11"/>
      <name val="Arial"/>
      <family val="2"/>
    </font>
    <font>
      <i/>
      <sz val="10"/>
      <color theme="1"/>
      <name val="Arial"/>
      <family val="2"/>
    </font>
    <font>
      <sz val="10"/>
      <color theme="0"/>
      <name val="Arial"/>
      <family val="2"/>
    </font>
    <font>
      <b/>
      <sz val="11"/>
      <name val="Arial"/>
      <family val="2"/>
    </font>
    <font>
      <b/>
      <sz val="10"/>
      <color theme="1"/>
      <name val="Arial"/>
      <family val="2"/>
    </font>
    <font>
      <b/>
      <sz val="11"/>
      <color theme="1"/>
      <name val="Arial"/>
      <family val="2"/>
    </font>
    <font>
      <i/>
      <sz val="11"/>
      <name val="Arial Narrow"/>
      <family val="2"/>
    </font>
    <font>
      <i/>
      <sz val="10"/>
      <color theme="1" tint="0.249977111117893"/>
      <name val="Arial Narrow"/>
      <family val="2"/>
    </font>
    <font>
      <b/>
      <sz val="15"/>
      <color rgb="FF0000FF"/>
      <name val="Times New Roman"/>
      <family val="1"/>
    </font>
    <font>
      <sz val="12"/>
      <color theme="1"/>
      <name val="Arial Narrow"/>
      <family val="2"/>
    </font>
    <font>
      <i/>
      <sz val="10"/>
      <name val="Arial"/>
      <family val="2"/>
    </font>
    <font>
      <sz val="11"/>
      <color theme="1"/>
      <name val="Arial"/>
      <family val="2"/>
    </font>
    <font>
      <b/>
      <sz val="13"/>
      <color theme="1"/>
      <name val="Arial"/>
      <family val="2"/>
    </font>
    <font>
      <b/>
      <i/>
      <u/>
      <sz val="12"/>
      <name val="Arial Narrow"/>
      <family val="2"/>
    </font>
    <font>
      <i/>
      <sz val="12"/>
      <color theme="1"/>
      <name val="Arial Narrow"/>
      <family val="2"/>
    </font>
    <font>
      <sz val="11"/>
      <name val="Arial Narrow"/>
      <family val="2"/>
    </font>
    <font>
      <sz val="10"/>
      <name val="Arial Narrow"/>
      <family val="2"/>
    </font>
    <font>
      <sz val="10"/>
      <color theme="1"/>
      <name val="Arial"/>
      <family val="2"/>
    </font>
    <font>
      <sz val="10"/>
      <name val="Arial"/>
      <family val="2"/>
    </font>
    <font>
      <i/>
      <sz val="11"/>
      <color rgb="FFFF0000"/>
      <name val="Arial Narrow"/>
      <family val="2"/>
    </font>
    <font>
      <i/>
      <sz val="10"/>
      <name val="Arial Narrow"/>
      <family val="2"/>
    </font>
    <font>
      <b/>
      <sz val="11"/>
      <name val="Arial Narrow"/>
      <family val="2"/>
    </font>
    <font>
      <sz val="9"/>
      <name val="Arial"/>
      <family val="2"/>
    </font>
    <font>
      <sz val="10"/>
      <color theme="1"/>
      <name val="Calibri"/>
      <family val="2"/>
      <scheme val="minor"/>
    </font>
    <font>
      <i/>
      <sz val="11"/>
      <name val="Arial"/>
      <family val="2"/>
    </font>
    <font>
      <b/>
      <i/>
      <sz val="10"/>
      <name val="Arial Narrow"/>
      <family val="2"/>
    </font>
    <font>
      <sz val="11"/>
      <color theme="1"/>
      <name val="Calibri"/>
      <family val="2"/>
      <scheme val="minor"/>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theme="10"/>
      <name val="Calibri"/>
      <family val="2"/>
      <scheme val="minor"/>
    </font>
    <font>
      <sz val="9"/>
      <color theme="1"/>
      <name val="Arial"/>
      <family val="2"/>
    </font>
    <font>
      <sz val="8"/>
      <name val="Calibri"/>
      <family val="2"/>
      <scheme val="minor"/>
    </font>
    <font>
      <sz val="8"/>
      <name val="Calibri"/>
      <family val="2"/>
      <scheme val="minor"/>
    </font>
    <font>
      <i/>
      <sz val="12"/>
      <name val="Arial Narrow"/>
      <family val="2"/>
    </font>
    <font>
      <b/>
      <sz val="11"/>
      <color theme="1"/>
      <name val="Calibri"/>
      <family val="2"/>
      <scheme val="minor"/>
    </font>
    <font>
      <sz val="11"/>
      <color rgb="FFFF0000"/>
      <name val="Arial"/>
      <family val="2"/>
    </font>
    <font>
      <sz val="11"/>
      <color rgb="FFFF0000"/>
      <name val="Calibri"/>
      <family val="2"/>
      <scheme val="minor"/>
    </font>
    <font>
      <b/>
      <sz val="12"/>
      <name val="Arial"/>
      <family val="2"/>
    </font>
    <font>
      <sz val="11"/>
      <name val="Calibri"/>
      <family val="2"/>
      <scheme val="minor"/>
    </font>
    <font>
      <sz val="11"/>
      <name val="Calibri"/>
      <family val="2"/>
      <scheme val="minor"/>
    </font>
    <font>
      <b/>
      <sz val="11"/>
      <name val="Calibri"/>
      <family val="2"/>
      <scheme val="minor"/>
    </font>
    <font>
      <sz val="12"/>
      <name val="Arial"/>
      <family val="2"/>
    </font>
    <font>
      <i/>
      <sz val="12"/>
      <name val="Arial"/>
      <family val="2"/>
    </font>
    <font>
      <b/>
      <i/>
      <sz val="12"/>
      <name val="Arial Narrow"/>
      <family val="2"/>
    </font>
  </fonts>
  <fills count="41">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4" tint="0.7999206518753624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8" tint="0.799920651875362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79995117038483843"/>
        <bgColor indexed="64"/>
      </patternFill>
    </fill>
    <fill>
      <patternFill patternType="solid">
        <fgColor theme="4" tint="0.3999450666829432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9C3DF"/>
        <bgColor indexed="64"/>
      </patternFill>
    </fill>
  </fills>
  <borders count="59">
    <border>
      <left/>
      <right/>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bottom/>
      <diagonal/>
    </border>
    <border>
      <left/>
      <right/>
      <top/>
      <bottom style="thin">
        <color theme="1"/>
      </bottom>
      <diagonal/>
    </border>
    <border>
      <left/>
      <right/>
      <top style="thin">
        <color theme="1"/>
      </top>
      <bottom style="thin">
        <color auto="1"/>
      </bottom>
      <diagonal/>
    </border>
    <border>
      <left/>
      <right/>
      <top style="thin">
        <color theme="1"/>
      </top>
      <bottom style="double">
        <color theme="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style="thin">
        <color auto="1"/>
      </bottom>
      <diagonal/>
    </border>
    <border>
      <left style="medium">
        <color indexed="64"/>
      </left>
      <right style="thin">
        <color auto="1"/>
      </right>
      <top/>
      <bottom style="medium">
        <color indexed="64"/>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76">
    <xf numFmtId="0" fontId="0" fillId="0" borderId="0"/>
    <xf numFmtId="164" fontId="37" fillId="0" borderId="0" applyFont="0" applyFill="0" applyBorder="0" applyAlignment="0" applyProtection="0"/>
    <xf numFmtId="0" fontId="29" fillId="0" borderId="0"/>
    <xf numFmtId="164" fontId="29" fillId="0" borderId="0" applyFont="0" applyFill="0" applyBorder="0" applyAlignment="0" applyProtection="0"/>
    <xf numFmtId="164" fontId="37" fillId="0" borderId="0" applyFont="0" applyFill="0" applyBorder="0" applyAlignment="0" applyProtection="0"/>
    <xf numFmtId="0" fontId="3" fillId="0" borderId="0"/>
    <xf numFmtId="43" fontId="38" fillId="0" borderId="0" applyFont="0" applyFill="0" applyBorder="0" applyAlignment="0" applyProtection="0"/>
    <xf numFmtId="43" fontId="29" fillId="0" borderId="0" applyFont="0" applyFill="0" applyBorder="0" applyAlignment="0" applyProtection="0"/>
    <xf numFmtId="43" fontId="38" fillId="0" borderId="0" applyFont="0" applyFill="0" applyBorder="0" applyAlignment="0" applyProtection="0"/>
    <xf numFmtId="0" fontId="38" fillId="0" borderId="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40" fillId="24"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1" borderId="0" applyNumberFormat="0" applyBorder="0" applyAlignment="0" applyProtection="0"/>
    <xf numFmtId="0" fontId="41" fillId="15" borderId="0" applyNumberFormat="0" applyBorder="0" applyAlignment="0" applyProtection="0"/>
    <xf numFmtId="0" fontId="42" fillId="32" borderId="26" applyNumberFormat="0" applyAlignment="0" applyProtection="0"/>
    <xf numFmtId="0" fontId="43" fillId="33" borderId="27" applyNumberFormat="0" applyAlignment="0" applyProtection="0"/>
    <xf numFmtId="167" fontId="38" fillId="0" borderId="0" applyFill="0" applyBorder="0" applyAlignment="0" applyProtection="0"/>
    <xf numFmtId="43" fontId="29" fillId="0" borderId="0" applyFont="0" applyFill="0" applyBorder="0" applyAlignment="0" applyProtection="0"/>
    <xf numFmtId="43" fontId="38" fillId="0" borderId="0" applyFont="0" applyFill="0" applyBorder="0" applyAlignment="0" applyProtection="0"/>
    <xf numFmtId="0" fontId="44" fillId="0" borderId="0" applyNumberFormat="0" applyFill="0" applyBorder="0" applyAlignment="0" applyProtection="0"/>
    <xf numFmtId="0" fontId="45" fillId="16" borderId="0" applyNumberFormat="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19" borderId="26" applyNumberFormat="0" applyAlignment="0" applyProtection="0"/>
    <xf numFmtId="0" fontId="50" fillId="0" borderId="31" applyNumberFormat="0" applyFill="0" applyAlignment="0" applyProtection="0"/>
    <xf numFmtId="0" fontId="51" fillId="34" borderId="0" applyNumberFormat="0" applyBorder="0" applyAlignment="0" applyProtection="0"/>
    <xf numFmtId="0" fontId="29" fillId="0" borderId="0"/>
    <xf numFmtId="0" fontId="38" fillId="35" borderId="32" applyNumberFormat="0" applyAlignment="0" applyProtection="0"/>
    <xf numFmtId="0" fontId="52" fillId="32" borderId="33" applyNumberFormat="0" applyAlignment="0" applyProtection="0"/>
    <xf numFmtId="9" fontId="38" fillId="0" borderId="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53" fillId="0" borderId="0" applyNumberFormat="0" applyFill="0" applyBorder="0" applyAlignment="0" applyProtection="0"/>
    <xf numFmtId="0" fontId="39" fillId="0" borderId="34" applyNumberFormat="0" applyFill="0" applyAlignment="0" applyProtection="0"/>
    <xf numFmtId="0" fontId="54" fillId="0" borderId="0" applyNumberForma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168" fontId="38" fillId="0" borderId="0"/>
    <xf numFmtId="167" fontId="38" fillId="0" borderId="0" applyFill="0" applyBorder="0" applyAlignment="0" applyProtection="0"/>
    <xf numFmtId="0" fontId="38" fillId="0" borderId="0"/>
    <xf numFmtId="0" fontId="3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xf numFmtId="0" fontId="55" fillId="0" borderId="0" applyNumberFormat="0" applyFill="0" applyBorder="0" applyAlignment="0" applyProtection="0"/>
    <xf numFmtId="43" fontId="38" fillId="0" borderId="0" applyFont="0" applyFill="0" applyBorder="0" applyAlignment="0" applyProtection="0"/>
    <xf numFmtId="0" fontId="56" fillId="0" borderId="0"/>
    <xf numFmtId="0" fontId="29" fillId="0" borderId="0">
      <alignment vertical="top"/>
    </xf>
    <xf numFmtId="43" fontId="3" fillId="0" borderId="0" applyFont="0" applyFill="0" applyBorder="0" applyAlignment="0" applyProtection="0"/>
    <xf numFmtId="0" fontId="2" fillId="0" borderId="0"/>
    <xf numFmtId="43" fontId="2" fillId="0" borderId="0" applyFont="0" applyFill="0" applyBorder="0" applyAlignment="0" applyProtection="0"/>
  </cellStyleXfs>
  <cellXfs count="351">
    <xf numFmtId="0" fontId="0" fillId="0" borderId="0" xfId="0"/>
    <xf numFmtId="0" fontId="4" fillId="2" borderId="0" xfId="0" applyFont="1" applyFill="1"/>
    <xf numFmtId="0" fontId="5" fillId="0" borderId="0" xfId="0" applyFont="1" applyAlignment="1">
      <alignment horizontal="center"/>
    </xf>
    <xf numFmtId="0" fontId="4" fillId="0" borderId="0" xfId="0" applyFont="1"/>
    <xf numFmtId="0" fontId="6" fillId="3" borderId="0" xfId="0" applyFont="1" applyFill="1"/>
    <xf numFmtId="0" fontId="7" fillId="3" borderId="0" xfId="0" applyFont="1" applyFill="1"/>
    <xf numFmtId="0" fontId="8" fillId="3" borderId="0" xfId="0" applyFont="1" applyFill="1"/>
    <xf numFmtId="0" fontId="9" fillId="3" borderId="0" xfId="0" applyFont="1" applyFill="1" applyAlignment="1">
      <alignment horizontal="center"/>
    </xf>
    <xf numFmtId="0" fontId="10" fillId="2" borderId="1" xfId="0" applyFont="1" applyFill="1" applyBorder="1" applyAlignment="1">
      <alignment vertical="center"/>
    </xf>
    <xf numFmtId="0" fontId="11" fillId="3" borderId="0" xfId="0" applyFont="1" applyFill="1"/>
    <xf numFmtId="0" fontId="13" fillId="3" borderId="0" xfId="0" applyFont="1" applyFill="1"/>
    <xf numFmtId="0" fontId="0" fillId="3" borderId="0" xfId="0" applyFill="1"/>
    <xf numFmtId="0" fontId="11" fillId="3" borderId="0" xfId="0" applyFont="1" applyFill="1" applyAlignment="1">
      <alignment horizontal="centerContinuous"/>
    </xf>
    <xf numFmtId="0" fontId="10" fillId="5" borderId="0" xfId="0" applyFont="1" applyFill="1" applyAlignment="1">
      <alignment horizontal="left"/>
    </xf>
    <xf numFmtId="0" fontId="14" fillId="5" borderId="0" xfId="0" applyFont="1" applyFill="1"/>
    <xf numFmtId="0" fontId="22" fillId="2" borderId="0" xfId="0" applyFont="1" applyFill="1"/>
    <xf numFmtId="0" fontId="22" fillId="0" borderId="0" xfId="0" applyFont="1"/>
    <xf numFmtId="0" fontId="11" fillId="0" borderId="0" xfId="0" applyFont="1"/>
    <xf numFmtId="0" fontId="0" fillId="2" borderId="0" xfId="0" applyFill="1"/>
    <xf numFmtId="0" fontId="17" fillId="10" borderId="0" xfId="0" applyFont="1" applyFill="1"/>
    <xf numFmtId="0" fontId="27" fillId="10" borderId="0" xfId="0" applyFont="1" applyFill="1"/>
    <xf numFmtId="0" fontId="18" fillId="2" borderId="0" xfId="0" applyFont="1" applyFill="1" applyAlignment="1">
      <alignment horizontal="right"/>
    </xf>
    <xf numFmtId="2" fontId="11" fillId="5" borderId="0" xfId="3" applyNumberFormat="1" applyFont="1" applyFill="1" applyBorder="1" applyAlignment="1">
      <alignment horizontal="center"/>
    </xf>
    <xf numFmtId="0" fontId="11" fillId="13" borderId="0" xfId="0" applyFont="1" applyFill="1"/>
    <xf numFmtId="164" fontId="11" fillId="4" borderId="13" xfId="3" applyFont="1" applyFill="1" applyBorder="1"/>
    <xf numFmtId="0" fontId="11" fillId="13" borderId="0" xfId="0" applyFont="1" applyFill="1" applyAlignment="1">
      <alignment horizontal="left"/>
    </xf>
    <xf numFmtId="0" fontId="11" fillId="2" borderId="0" xfId="0" applyFont="1" applyFill="1" applyAlignment="1">
      <alignment horizontal="left"/>
    </xf>
    <xf numFmtId="164" fontId="11" fillId="4" borderId="23" xfId="0" applyNumberFormat="1" applyFont="1" applyFill="1" applyBorder="1" applyAlignment="1">
      <alignment horizontal="right" indent="2"/>
    </xf>
    <xf numFmtId="0" fontId="10" fillId="2" borderId="0" xfId="0" applyFont="1" applyFill="1"/>
    <xf numFmtId="164" fontId="14" fillId="2" borderId="0" xfId="3" applyFont="1" applyFill="1" applyAlignment="1">
      <alignment horizontal="centerContinuous"/>
    </xf>
    <xf numFmtId="0" fontId="10" fillId="10" borderId="0" xfId="0" applyFont="1" applyFill="1"/>
    <xf numFmtId="164" fontId="14" fillId="10" borderId="0" xfId="3" applyFont="1" applyFill="1" applyAlignment="1">
      <alignment horizontal="centerContinuous"/>
    </xf>
    <xf numFmtId="0" fontId="31" fillId="10" borderId="0" xfId="0" applyFont="1" applyFill="1" applyAlignment="1">
      <alignment horizontal="left"/>
    </xf>
    <xf numFmtId="164" fontId="32" fillId="10" borderId="0" xfId="3" applyFont="1" applyFill="1" applyAlignment="1">
      <alignment horizontal="centerContinuous"/>
    </xf>
    <xf numFmtId="0" fontId="31" fillId="10" borderId="0" xfId="0" applyFont="1" applyFill="1"/>
    <xf numFmtId="164" fontId="32" fillId="2" borderId="0" xfId="3" applyFont="1" applyFill="1" applyAlignment="1">
      <alignment horizontal="centerContinuous"/>
    </xf>
    <xf numFmtId="2" fontId="17" fillId="0" borderId="0" xfId="0" applyNumberFormat="1" applyFont="1" applyAlignment="1">
      <alignment horizontal="right"/>
    </xf>
    <xf numFmtId="164" fontId="11" fillId="0" borderId="0" xfId="3" applyFont="1"/>
    <xf numFmtId="0" fontId="29" fillId="0" borderId="0" xfId="2"/>
    <xf numFmtId="0" fontId="10" fillId="0" borderId="0" xfId="2" applyFont="1"/>
    <xf numFmtId="0" fontId="29" fillId="7" borderId="0" xfId="2" applyFill="1"/>
    <xf numFmtId="0" fontId="29" fillId="4" borderId="0" xfId="2" applyFill="1"/>
    <xf numFmtId="164" fontId="11" fillId="7" borderId="13" xfId="3" applyFont="1" applyFill="1" applyBorder="1" applyProtection="1">
      <protection locked="0"/>
    </xf>
    <xf numFmtId="164" fontId="11" fillId="7" borderId="23" xfId="3" applyFont="1" applyFill="1" applyBorder="1" applyProtection="1">
      <protection locked="0"/>
    </xf>
    <xf numFmtId="0" fontId="10" fillId="2" borderId="45" xfId="0" applyFont="1" applyFill="1" applyBorder="1"/>
    <xf numFmtId="0" fontId="14" fillId="0" borderId="47" xfId="0" applyFont="1" applyBorder="1" applyAlignment="1">
      <alignment horizontal="center" vertical="center"/>
    </xf>
    <xf numFmtId="0" fontId="12" fillId="0" borderId="45" xfId="0" applyFont="1" applyBorder="1"/>
    <xf numFmtId="0" fontId="14" fillId="0" borderId="48" xfId="0" applyFont="1" applyBorder="1" applyAlignment="1">
      <alignment vertical="center"/>
    </xf>
    <xf numFmtId="0" fontId="14" fillId="0" borderId="45" xfId="0" applyFont="1" applyBorder="1" applyAlignment="1">
      <alignment horizontal="center" vertical="center"/>
    </xf>
    <xf numFmtId="0" fontId="14" fillId="0" borderId="49" xfId="0" applyFont="1" applyBorder="1" applyAlignment="1">
      <alignment horizontal="center" vertical="center"/>
    </xf>
    <xf numFmtId="164" fontId="11" fillId="7" borderId="19" xfId="1" applyFont="1" applyFill="1" applyBorder="1" applyProtection="1">
      <protection locked="0"/>
    </xf>
    <xf numFmtId="164" fontId="11" fillId="7" borderId="13" xfId="1" applyFont="1" applyFill="1" applyBorder="1" applyProtection="1">
      <protection locked="0"/>
    </xf>
    <xf numFmtId="165" fontId="16" fillId="9" borderId="45" xfId="4" applyNumberFormat="1" applyFont="1" applyFill="1" applyBorder="1" applyProtection="1">
      <protection locked="0"/>
    </xf>
    <xf numFmtId="165" fontId="22" fillId="38" borderId="45" xfId="4" applyNumberFormat="1" applyFont="1" applyFill="1" applyBorder="1" applyProtection="1">
      <protection locked="0"/>
    </xf>
    <xf numFmtId="164" fontId="16" fillId="9" borderId="45" xfId="4" applyFont="1" applyFill="1" applyBorder="1" applyProtection="1">
      <protection locked="0"/>
    </xf>
    <xf numFmtId="164" fontId="22" fillId="38" borderId="45" xfId="4" applyFont="1" applyFill="1" applyBorder="1" applyProtection="1">
      <protection locked="0"/>
    </xf>
    <xf numFmtId="164" fontId="22" fillId="9" borderId="45" xfId="4" applyFont="1" applyFill="1" applyBorder="1" applyProtection="1">
      <protection locked="0"/>
    </xf>
    <xf numFmtId="0" fontId="14" fillId="12" borderId="25" xfId="0" applyFont="1" applyFill="1" applyBorder="1"/>
    <xf numFmtId="0" fontId="14" fillId="0" borderId="46" xfId="0" applyFont="1" applyBorder="1"/>
    <xf numFmtId="165" fontId="0" fillId="0" borderId="47" xfId="1" applyNumberFormat="1" applyFont="1" applyBorder="1" applyProtection="1"/>
    <xf numFmtId="0" fontId="28" fillId="0" borderId="45" xfId="0" applyFont="1" applyBorder="1"/>
    <xf numFmtId="165" fontId="60" fillId="0" borderId="47" xfId="1" applyNumberFormat="1" applyFont="1" applyBorder="1" applyProtection="1"/>
    <xf numFmtId="0" fontId="11" fillId="5" borderId="0" xfId="0" applyFont="1" applyFill="1" applyAlignment="1">
      <alignment horizontal="centerContinuous"/>
    </xf>
    <xf numFmtId="0" fontId="11" fillId="0" borderId="11" xfId="0" applyFont="1" applyBorder="1"/>
    <xf numFmtId="0" fontId="11" fillId="0" borderId="12" xfId="0" applyFont="1" applyBorder="1"/>
    <xf numFmtId="0" fontId="10" fillId="8" borderId="0" xfId="0" applyFont="1" applyFill="1" applyAlignment="1">
      <alignment horizontal="left"/>
    </xf>
    <xf numFmtId="0" fontId="14" fillId="8" borderId="0" xfId="0" applyFont="1" applyFill="1"/>
    <xf numFmtId="164" fontId="11" fillId="4" borderId="13" xfId="1" applyFont="1" applyFill="1" applyBorder="1" applyProtection="1"/>
    <xf numFmtId="0" fontId="14" fillId="0" borderId="48" xfId="0" applyFont="1" applyBorder="1"/>
    <xf numFmtId="165" fontId="0" fillId="0" borderId="50" xfId="1" applyNumberFormat="1" applyFont="1" applyBorder="1" applyProtection="1"/>
    <xf numFmtId="0" fontId="0" fillId="2" borderId="0" xfId="0" applyFill="1" applyAlignment="1">
      <alignment horizontal="left"/>
    </xf>
    <xf numFmtId="0" fontId="11" fillId="2" borderId="0" xfId="0" applyFont="1" applyFill="1" applyAlignment="1">
      <alignment horizontal="left" indent="2"/>
    </xf>
    <xf numFmtId="164" fontId="11" fillId="4" borderId="23" xfId="1" applyFont="1" applyFill="1" applyBorder="1" applyProtection="1"/>
    <xf numFmtId="0" fontId="34" fillId="2" borderId="0" xfId="0" applyFont="1" applyFill="1" applyAlignment="1">
      <alignment horizontal="left" indent="1"/>
    </xf>
    <xf numFmtId="0" fontId="29" fillId="2" borderId="0" xfId="0" applyFont="1" applyFill="1" applyAlignment="1">
      <alignment horizontal="left" indent="5"/>
    </xf>
    <xf numFmtId="0" fontId="11" fillId="2" borderId="0" xfId="0" applyFont="1" applyFill="1"/>
    <xf numFmtId="0" fontId="35" fillId="2" borderId="0" xfId="0" applyFont="1" applyFill="1" applyAlignment="1">
      <alignment horizontal="left" indent="7"/>
    </xf>
    <xf numFmtId="0" fontId="29" fillId="2" borderId="0" xfId="0" applyFont="1" applyFill="1" applyAlignment="1">
      <alignment horizontal="left"/>
    </xf>
    <xf numFmtId="0" fontId="14" fillId="2" borderId="0" xfId="0" applyFont="1" applyFill="1"/>
    <xf numFmtId="0" fontId="0" fillId="2" borderId="0" xfId="0" applyFill="1" applyAlignment="1">
      <alignment horizontal="left" indent="1"/>
    </xf>
    <xf numFmtId="0" fontId="11" fillId="2" borderId="0" xfId="0" applyFont="1" applyFill="1" applyAlignment="1">
      <alignment horizontal="left" indent="5"/>
    </xf>
    <xf numFmtId="0" fontId="0" fillId="2" borderId="0" xfId="0" applyFill="1" applyAlignment="1">
      <alignment horizontal="left" indent="2"/>
    </xf>
    <xf numFmtId="0" fontId="11" fillId="2" borderId="0" xfId="0" applyFont="1" applyFill="1" applyAlignment="1">
      <alignment horizontal="left" indent="9"/>
    </xf>
    <xf numFmtId="0" fontId="26" fillId="10" borderId="0" xfId="0" applyFont="1" applyFill="1"/>
    <xf numFmtId="0" fontId="26" fillId="0" borderId="0" xfId="0" applyFont="1"/>
    <xf numFmtId="0" fontId="31" fillId="10" borderId="0" xfId="0" applyFont="1" applyFill="1" applyAlignment="1">
      <alignment horizontal="left" indent="2"/>
    </xf>
    <xf numFmtId="0" fontId="27" fillId="0" borderId="0" xfId="0" applyFont="1"/>
    <xf numFmtId="0" fontId="31" fillId="10" borderId="0" xfId="0" applyFont="1" applyFill="1" applyAlignment="1">
      <alignment horizontal="left" wrapText="1" indent="2"/>
    </xf>
    <xf numFmtId="0" fontId="17" fillId="2" borderId="0" xfId="0" applyFont="1" applyFill="1" applyAlignment="1">
      <alignment horizontal="right"/>
    </xf>
    <xf numFmtId="0" fontId="14" fillId="0" borderId="47" xfId="0" quotePrefix="1" applyFont="1" applyBorder="1" applyAlignment="1">
      <alignment horizontal="center" vertical="center"/>
    </xf>
    <xf numFmtId="0" fontId="11" fillId="5" borderId="0" xfId="0" applyFont="1" applyFill="1"/>
    <xf numFmtId="0" fontId="29" fillId="8" borderId="0" xfId="0" applyFont="1" applyFill="1" applyAlignment="1">
      <alignment horizontal="left"/>
    </xf>
    <xf numFmtId="0" fontId="11" fillId="8" borderId="0" xfId="0" applyFont="1" applyFill="1"/>
    <xf numFmtId="2" fontId="11" fillId="8" borderId="0" xfId="0" applyNumberFormat="1" applyFont="1" applyFill="1"/>
    <xf numFmtId="0" fontId="14" fillId="0" borderId="36" xfId="0" applyFont="1" applyBorder="1"/>
    <xf numFmtId="0" fontId="14" fillId="0" borderId="50" xfId="0" quotePrefix="1" applyFont="1" applyBorder="1" applyAlignment="1">
      <alignment horizontal="center" vertical="center"/>
    </xf>
    <xf numFmtId="164" fontId="11" fillId="4" borderId="19" xfId="1" applyFont="1" applyFill="1" applyBorder="1" applyProtection="1"/>
    <xf numFmtId="0" fontId="0" fillId="0" borderId="0" xfId="0" quotePrefix="1"/>
    <xf numFmtId="0" fontId="11" fillId="8" borderId="0" xfId="0" applyFont="1" applyFill="1" applyAlignment="1">
      <alignment horizontal="left"/>
    </xf>
    <xf numFmtId="2" fontId="11" fillId="8" borderId="0" xfId="3" applyNumberFormat="1" applyFont="1" applyFill="1" applyBorder="1" applyProtection="1"/>
    <xf numFmtId="0" fontId="11" fillId="11" borderId="0" xfId="0" applyFont="1" applyFill="1" applyAlignment="1">
      <alignment horizontal="left" indent="5"/>
    </xf>
    <xf numFmtId="2" fontId="11" fillId="11" borderId="0" xfId="3" applyNumberFormat="1" applyFont="1" applyFill="1" applyBorder="1" applyProtection="1"/>
    <xf numFmtId="164" fontId="11" fillId="4" borderId="20" xfId="1" applyFont="1" applyFill="1" applyBorder="1" applyProtection="1"/>
    <xf numFmtId="2" fontId="11" fillId="2" borderId="0" xfId="3" applyNumberFormat="1" applyFont="1" applyFill="1" applyBorder="1" applyProtection="1"/>
    <xf numFmtId="2" fontId="11" fillId="2" borderId="0" xfId="0" applyNumberFormat="1" applyFont="1" applyFill="1"/>
    <xf numFmtId="164" fontId="11" fillId="4" borderId="21" xfId="1" applyFont="1" applyFill="1" applyBorder="1" applyProtection="1"/>
    <xf numFmtId="0" fontId="19" fillId="2" borderId="0" xfId="0" applyFont="1" applyFill="1" applyAlignment="1">
      <alignment horizontal="right"/>
    </xf>
    <xf numFmtId="164" fontId="22" fillId="2" borderId="0" xfId="4" applyFont="1" applyFill="1" applyBorder="1" applyProtection="1"/>
    <xf numFmtId="0" fontId="16" fillId="2" borderId="0" xfId="0" applyFont="1" applyFill="1"/>
    <xf numFmtId="0" fontId="23" fillId="2" borderId="0" xfId="0" applyFont="1" applyFill="1"/>
    <xf numFmtId="0" fontId="16" fillId="36" borderId="14" xfId="0" applyFont="1" applyFill="1" applyBorder="1" applyAlignment="1">
      <alignment horizontal="center" vertical="center" wrapText="1"/>
    </xf>
    <xf numFmtId="0" fontId="16" fillId="36" borderId="5" xfId="0" applyFont="1" applyFill="1" applyBorder="1" applyAlignment="1">
      <alignment horizontal="center" vertical="center" wrapText="1"/>
    </xf>
    <xf numFmtId="0" fontId="16" fillId="36" borderId="6" xfId="0" applyFont="1" applyFill="1" applyBorder="1" applyAlignment="1">
      <alignment horizontal="center" vertical="center" wrapText="1"/>
    </xf>
    <xf numFmtId="0" fontId="16" fillId="36" borderId="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165" fontId="16" fillId="4" borderId="39" xfId="4" applyNumberFormat="1" applyFont="1" applyFill="1" applyBorder="1" applyProtection="1"/>
    <xf numFmtId="164" fontId="16" fillId="4" borderId="40" xfId="4" applyFont="1" applyFill="1" applyBorder="1" applyProtection="1"/>
    <xf numFmtId="164" fontId="16" fillId="2" borderId="0" xfId="4" applyFont="1" applyFill="1" applyBorder="1" applyProtection="1"/>
    <xf numFmtId="165" fontId="22" fillId="4" borderId="45" xfId="4" applyNumberFormat="1" applyFont="1" applyFill="1" applyBorder="1" applyProtection="1"/>
    <xf numFmtId="164" fontId="22" fillId="4" borderId="47" xfId="4" applyFont="1" applyFill="1" applyBorder="1" applyProtection="1"/>
    <xf numFmtId="165" fontId="16" fillId="4" borderId="45" xfId="4" applyNumberFormat="1" applyFont="1" applyFill="1" applyBorder="1" applyProtection="1"/>
    <xf numFmtId="164" fontId="16" fillId="4" borderId="47" xfId="4" applyFont="1" applyFill="1" applyBorder="1" applyProtection="1"/>
    <xf numFmtId="165" fontId="16" fillId="4" borderId="49" xfId="4" applyNumberFormat="1" applyFont="1" applyFill="1" applyBorder="1" applyAlignment="1" applyProtection="1">
      <alignment wrapText="1"/>
    </xf>
    <xf numFmtId="164" fontId="16" fillId="4" borderId="50" xfId="4" applyFont="1" applyFill="1" applyBorder="1" applyAlignment="1" applyProtection="1">
      <alignment wrapText="1"/>
    </xf>
    <xf numFmtId="164" fontId="16" fillId="2" borderId="0" xfId="4" applyFont="1" applyFill="1" applyBorder="1" applyAlignment="1" applyProtection="1">
      <alignment wrapText="1"/>
    </xf>
    <xf numFmtId="0" fontId="16" fillId="36" borderId="16" xfId="0" quotePrefix="1" applyFont="1" applyFill="1" applyBorder="1" applyAlignment="1">
      <alignment horizontal="center" vertical="center"/>
    </xf>
    <xf numFmtId="0" fontId="16" fillId="36" borderId="17" xfId="0" quotePrefix="1" applyFont="1" applyFill="1" applyBorder="1" applyAlignment="1">
      <alignment horizontal="center" vertical="center"/>
    </xf>
    <xf numFmtId="0" fontId="16" fillId="36" borderId="41" xfId="0" quotePrefix="1" applyFont="1" applyFill="1" applyBorder="1" applyAlignment="1">
      <alignment horizontal="center"/>
    </xf>
    <xf numFmtId="0" fontId="16" fillId="36" borderId="9" xfId="0" quotePrefix="1" applyFont="1" applyFill="1" applyBorder="1" applyAlignment="1">
      <alignment horizontal="center"/>
    </xf>
    <xf numFmtId="0" fontId="16" fillId="36" borderId="10" xfId="0" quotePrefix="1" applyFont="1" applyFill="1" applyBorder="1" applyAlignment="1">
      <alignment horizontal="center"/>
    </xf>
    <xf numFmtId="0" fontId="16" fillId="36" borderId="0" xfId="0" quotePrefix="1" applyFont="1" applyFill="1" applyAlignment="1">
      <alignment horizontal="center"/>
    </xf>
    <xf numFmtId="0" fontId="16" fillId="36" borderId="8" xfId="0" quotePrefix="1" applyFont="1" applyFill="1" applyBorder="1" applyAlignment="1">
      <alignment horizontal="center"/>
    </xf>
    <xf numFmtId="164" fontId="22" fillId="4" borderId="45" xfId="4" applyFont="1" applyFill="1" applyBorder="1" applyProtection="1"/>
    <xf numFmtId="165" fontId="22" fillId="4" borderId="45" xfId="4" applyNumberFormat="1" applyFont="1" applyFill="1" applyBorder="1" applyAlignment="1" applyProtection="1">
      <alignment horizontal="center"/>
    </xf>
    <xf numFmtId="164" fontId="22" fillId="4" borderId="45" xfId="4" applyFont="1" applyFill="1" applyBorder="1" applyAlignment="1" applyProtection="1">
      <alignment horizontal="center"/>
    </xf>
    <xf numFmtId="164" fontId="16" fillId="4" borderId="49" xfId="4" applyFont="1" applyFill="1" applyBorder="1" applyAlignment="1" applyProtection="1">
      <alignment wrapText="1"/>
    </xf>
    <xf numFmtId="0" fontId="4" fillId="2" borderId="0" xfId="0" applyFont="1" applyFill="1" applyAlignment="1">
      <alignment wrapText="1"/>
    </xf>
    <xf numFmtId="165" fontId="4" fillId="2" borderId="0" xfId="4" applyNumberFormat="1" applyFont="1" applyFill="1" applyBorder="1" applyProtection="1"/>
    <xf numFmtId="164" fontId="4" fillId="2" borderId="0" xfId="4" applyFont="1" applyFill="1" applyBorder="1" applyProtection="1"/>
    <xf numFmtId="0" fontId="16" fillId="36" borderId="18" xfId="0" quotePrefix="1" applyFont="1" applyFill="1" applyBorder="1" applyAlignment="1">
      <alignment horizontal="center"/>
    </xf>
    <xf numFmtId="164" fontId="4" fillId="2" borderId="0" xfId="4" applyFont="1" applyFill="1" applyProtection="1"/>
    <xf numFmtId="0" fontId="20" fillId="2" borderId="0" xfId="0" applyFont="1" applyFill="1"/>
    <xf numFmtId="164" fontId="20" fillId="2" borderId="0" xfId="4" applyFont="1" applyFill="1" applyBorder="1" applyProtection="1"/>
    <xf numFmtId="0" fontId="20" fillId="0" borderId="0" xfId="0" applyFont="1"/>
    <xf numFmtId="0" fontId="24" fillId="10" borderId="0" xfId="0" applyFont="1" applyFill="1"/>
    <xf numFmtId="0" fontId="20" fillId="10" borderId="0" xfId="0" applyFont="1" applyFill="1"/>
    <xf numFmtId="164" fontId="20" fillId="10" borderId="0" xfId="4" applyFont="1" applyFill="1" applyBorder="1" applyProtection="1"/>
    <xf numFmtId="0" fontId="4" fillId="10" borderId="0" xfId="0" applyFont="1" applyFill="1"/>
    <xf numFmtId="0" fontId="25" fillId="10" borderId="0" xfId="0" applyFont="1" applyFill="1"/>
    <xf numFmtId="164" fontId="4" fillId="10" borderId="0" xfId="4" applyFont="1" applyFill="1" applyProtection="1"/>
    <xf numFmtId="164" fontId="4" fillId="0" borderId="0" xfId="4" applyFont="1" applyProtection="1"/>
    <xf numFmtId="0" fontId="16" fillId="0" borderId="45" xfId="0" applyFont="1" applyBorder="1" applyAlignment="1">
      <alignment horizontal="center" vertical="center" wrapText="1"/>
    </xf>
    <xf numFmtId="0" fontId="16" fillId="36" borderId="45" xfId="0" applyFont="1" applyFill="1" applyBorder="1" applyAlignment="1">
      <alignment horizontal="center" vertical="center" wrapText="1"/>
    </xf>
    <xf numFmtId="164" fontId="4" fillId="0" borderId="0" xfId="4" applyFont="1" applyBorder="1" applyProtection="1"/>
    <xf numFmtId="164" fontId="16" fillId="0" borderId="0" xfId="4" applyFont="1" applyFill="1" applyBorder="1" applyAlignment="1" applyProtection="1">
      <alignment horizontal="center" vertical="center"/>
    </xf>
    <xf numFmtId="0" fontId="14" fillId="5" borderId="0" xfId="68" applyFont="1" applyFill="1" applyAlignment="1">
      <alignment horizontal="left"/>
    </xf>
    <xf numFmtId="164" fontId="22" fillId="2" borderId="0" xfId="3" applyFont="1" applyFill="1" applyBorder="1" applyProtection="1"/>
    <xf numFmtId="164" fontId="16" fillId="4" borderId="39" xfId="3" applyFont="1" applyFill="1" applyBorder="1" applyProtection="1"/>
    <xf numFmtId="164" fontId="22" fillId="4" borderId="45" xfId="3" applyFont="1" applyFill="1" applyBorder="1" applyProtection="1"/>
    <xf numFmtId="164" fontId="22" fillId="4" borderId="47" xfId="3" applyFont="1" applyFill="1" applyBorder="1" applyProtection="1"/>
    <xf numFmtId="164" fontId="16" fillId="4" borderId="45" xfId="3" applyFont="1" applyFill="1" applyBorder="1" applyProtection="1"/>
    <xf numFmtId="164" fontId="16" fillId="4" borderId="47" xfId="3" applyFont="1" applyFill="1" applyBorder="1" applyProtection="1"/>
    <xf numFmtId="164" fontId="16" fillId="4" borderId="49" xfId="3" applyFont="1" applyFill="1" applyBorder="1" applyAlignment="1" applyProtection="1">
      <alignment wrapText="1"/>
    </xf>
    <xf numFmtId="164" fontId="16" fillId="4" borderId="50" xfId="3" applyFont="1" applyFill="1" applyBorder="1" applyAlignment="1" applyProtection="1">
      <alignment wrapText="1"/>
    </xf>
    <xf numFmtId="0" fontId="4" fillId="38" borderId="0" xfId="0" applyFont="1" applyFill="1"/>
    <xf numFmtId="164" fontId="4" fillId="0" borderId="0" xfId="3" applyFont="1" applyProtection="1"/>
    <xf numFmtId="0" fontId="59" fillId="38" borderId="0" xfId="68" applyFont="1" applyFill="1" applyAlignment="1">
      <alignment horizontal="left" indent="5"/>
    </xf>
    <xf numFmtId="164" fontId="16" fillId="38" borderId="39" xfId="3" applyFont="1" applyFill="1" applyBorder="1" applyProtection="1">
      <protection locked="0"/>
    </xf>
    <xf numFmtId="164" fontId="22" fillId="38" borderId="45" xfId="3" applyFont="1" applyFill="1" applyBorder="1" applyProtection="1">
      <protection locked="0"/>
    </xf>
    <xf numFmtId="164" fontId="16" fillId="38" borderId="40" xfId="3" applyFont="1" applyFill="1" applyBorder="1" applyProtection="1">
      <protection locked="0"/>
    </xf>
    <xf numFmtId="164" fontId="22" fillId="38" borderId="47" xfId="3" applyFont="1" applyFill="1" applyBorder="1" applyProtection="1">
      <protection locked="0"/>
    </xf>
    <xf numFmtId="0" fontId="31" fillId="10" borderId="0" xfId="0" applyFont="1" applyFill="1" applyAlignment="1">
      <alignment horizontal="left" vertical="top" wrapText="1" indent="2"/>
    </xf>
    <xf numFmtId="0" fontId="11" fillId="0" borderId="0" xfId="0" applyFont="1" applyAlignment="1">
      <alignment horizontal="left"/>
    </xf>
    <xf numFmtId="0" fontId="6" fillId="3" borderId="0" xfId="74" applyFont="1" applyFill="1"/>
    <xf numFmtId="0" fontId="7" fillId="3" borderId="0" xfId="74" applyFont="1" applyFill="1"/>
    <xf numFmtId="0" fontId="8" fillId="3" borderId="0" xfId="74" applyFont="1" applyFill="1"/>
    <xf numFmtId="0" fontId="9" fillId="3" borderId="0" xfId="74" applyFont="1" applyFill="1" applyAlignment="1">
      <alignment horizontal="center"/>
    </xf>
    <xf numFmtId="0" fontId="4" fillId="0" borderId="0" xfId="74" applyFont="1"/>
    <xf numFmtId="0" fontId="10" fillId="2" borderId="1" xfId="74" applyFont="1" applyFill="1" applyBorder="1" applyAlignment="1">
      <alignment vertical="center"/>
    </xf>
    <xf numFmtId="0" fontId="12" fillId="0" borderId="3" xfId="74" applyFont="1" applyBorder="1"/>
    <xf numFmtId="0" fontId="2" fillId="3" borderId="0" xfId="74" applyFill="1"/>
    <xf numFmtId="0" fontId="11" fillId="3" borderId="0" xfId="74" applyFont="1" applyFill="1"/>
    <xf numFmtId="0" fontId="11" fillId="3" borderId="0" xfId="74" applyFont="1" applyFill="1" applyAlignment="1">
      <alignment horizontal="centerContinuous"/>
    </xf>
    <xf numFmtId="0" fontId="14" fillId="5" borderId="0" xfId="74" applyFont="1" applyFill="1" applyAlignment="1">
      <alignment horizontal="left"/>
    </xf>
    <xf numFmtId="0" fontId="14" fillId="5" borderId="0" xfId="74" applyFont="1" applyFill="1"/>
    <xf numFmtId="0" fontId="10" fillId="5" borderId="0" xfId="74" applyFont="1" applyFill="1" applyAlignment="1">
      <alignment horizontal="left"/>
    </xf>
    <xf numFmtId="0" fontId="4" fillId="2" borderId="0" xfId="74" applyFont="1" applyFill="1"/>
    <xf numFmtId="0" fontId="10" fillId="2" borderId="0" xfId="74" applyFont="1" applyFill="1" applyAlignment="1">
      <alignment horizontal="left"/>
    </xf>
    <xf numFmtId="0" fontId="14" fillId="2" borderId="0" xfId="74" applyFont="1" applyFill="1"/>
    <xf numFmtId="165" fontId="5" fillId="0" borderId="0" xfId="75" applyNumberFormat="1" applyFont="1" applyFill="1" applyBorder="1"/>
    <xf numFmtId="43" fontId="4" fillId="0" borderId="0" xfId="75" applyFont="1" applyFill="1" applyBorder="1"/>
    <xf numFmtId="0" fontId="5" fillId="0" borderId="0" xfId="74" applyFont="1" applyAlignment="1">
      <alignment horizontal="center"/>
    </xf>
    <xf numFmtId="0" fontId="15" fillId="6" borderId="54" xfId="74" applyFont="1" applyFill="1" applyBorder="1" applyAlignment="1">
      <alignment horizontal="center" vertical="center" wrapText="1"/>
    </xf>
    <xf numFmtId="0" fontId="15" fillId="6" borderId="53" xfId="74" applyFont="1" applyFill="1" applyBorder="1" applyAlignment="1">
      <alignment horizontal="center" vertical="center" wrapText="1"/>
    </xf>
    <xf numFmtId="0" fontId="22" fillId="0" borderId="35" xfId="74" applyFont="1" applyBorder="1" applyAlignment="1">
      <alignment horizontal="left" vertical="center"/>
    </xf>
    <xf numFmtId="165" fontId="5" fillId="4" borderId="51" xfId="75" applyNumberFormat="1" applyFont="1" applyFill="1" applyBorder="1"/>
    <xf numFmtId="165" fontId="4" fillId="4" borderId="51" xfId="75" applyNumberFormat="1" applyFont="1" applyFill="1" applyBorder="1" applyAlignment="1"/>
    <xf numFmtId="165" fontId="4" fillId="4" borderId="57" xfId="75" applyNumberFormat="1" applyFont="1" applyFill="1" applyBorder="1" applyAlignment="1"/>
    <xf numFmtId="165" fontId="4" fillId="4" borderId="55" xfId="75" applyNumberFormat="1" applyFont="1" applyFill="1" applyBorder="1" applyAlignment="1"/>
    <xf numFmtId="165" fontId="4" fillId="4" borderId="58" xfId="75" applyNumberFormat="1" applyFont="1" applyFill="1" applyBorder="1" applyAlignment="1"/>
    <xf numFmtId="165" fontId="4" fillId="4" borderId="56" xfId="75" applyNumberFormat="1" applyFont="1" applyFill="1" applyBorder="1" applyAlignment="1"/>
    <xf numFmtId="165" fontId="5" fillId="0" borderId="11" xfId="75" applyNumberFormat="1" applyFont="1" applyFill="1" applyBorder="1"/>
    <xf numFmtId="165" fontId="4" fillId="0" borderId="0" xfId="75" applyNumberFormat="1" applyFont="1" applyFill="1" applyBorder="1"/>
    <xf numFmtId="0" fontId="30" fillId="10" borderId="0" xfId="74" applyFont="1" applyFill="1"/>
    <xf numFmtId="0" fontId="17" fillId="10" borderId="0" xfId="74" applyFont="1" applyFill="1"/>
    <xf numFmtId="0" fontId="31" fillId="10" borderId="0" xfId="74" applyFont="1" applyFill="1" applyAlignment="1">
      <alignment horizontal="left" vertical="top" wrapText="1"/>
    </xf>
    <xf numFmtId="0" fontId="5" fillId="0" borderId="54" xfId="74" applyFont="1" applyBorder="1"/>
    <xf numFmtId="0" fontId="14" fillId="0" borderId="45" xfId="74" applyFont="1" applyBorder="1" applyAlignment="1">
      <alignment horizontal="center" vertical="center"/>
    </xf>
    <xf numFmtId="0" fontId="4" fillId="0" borderId="11" xfId="74" applyFont="1" applyBorder="1" applyAlignment="1">
      <alignment horizontal="left" vertical="center" wrapText="1"/>
    </xf>
    <xf numFmtId="0" fontId="4" fillId="0" borderId="0" xfId="74" applyFont="1" applyAlignment="1">
      <alignment horizontal="left" vertical="center"/>
    </xf>
    <xf numFmtId="0" fontId="5" fillId="0" borderId="55" xfId="74" applyFont="1" applyBorder="1"/>
    <xf numFmtId="0" fontId="14" fillId="0" borderId="49" xfId="74" applyFont="1" applyBorder="1" applyAlignment="1">
      <alignment horizontal="center" vertical="center"/>
    </xf>
    <xf numFmtId="169" fontId="15" fillId="4" borderId="54" xfId="75" applyNumberFormat="1" applyFont="1" applyFill="1" applyBorder="1" applyAlignment="1">
      <alignment horizontal="center" vertical="center" wrapText="1"/>
    </xf>
    <xf numFmtId="43" fontId="15" fillId="4" borderId="53" xfId="75" applyFont="1" applyFill="1" applyBorder="1" applyAlignment="1">
      <alignment horizontal="center" vertical="center" wrapText="1"/>
    </xf>
    <xf numFmtId="0" fontId="22" fillId="0" borderId="35" xfId="0" applyFont="1" applyBorder="1" applyAlignment="1">
      <alignment horizontal="left" vertical="center"/>
    </xf>
    <xf numFmtId="0" fontId="5" fillId="0" borderId="11" xfId="74" applyFont="1" applyBorder="1" applyAlignment="1">
      <alignment horizontal="left" vertical="center" wrapText="1"/>
    </xf>
    <xf numFmtId="0" fontId="14" fillId="0" borderId="0" xfId="74" applyFont="1" applyAlignment="1">
      <alignment horizontal="center" vertical="center"/>
    </xf>
    <xf numFmtId="0" fontId="15" fillId="6" borderId="45" xfId="74" applyFont="1" applyFill="1" applyBorder="1" applyAlignment="1">
      <alignment horizontal="center" vertical="center" wrapText="1"/>
    </xf>
    <xf numFmtId="0" fontId="14" fillId="0" borderId="53" xfId="74" applyFont="1" applyBorder="1" applyAlignment="1">
      <alignment horizontal="center" vertical="center"/>
    </xf>
    <xf numFmtId="0" fontId="14" fillId="0" borderId="56" xfId="74" applyFont="1" applyBorder="1" applyAlignment="1">
      <alignment horizontal="center" vertical="center"/>
    </xf>
    <xf numFmtId="164" fontId="61" fillId="7" borderId="19" xfId="1" applyFont="1" applyFill="1" applyBorder="1" applyProtection="1">
      <protection locked="0"/>
    </xf>
    <xf numFmtId="0" fontId="62" fillId="0" borderId="0" xfId="0" applyFont="1"/>
    <xf numFmtId="0" fontId="10" fillId="0" borderId="0" xfId="2" applyFont="1" applyAlignment="1">
      <alignment horizontal="right"/>
    </xf>
    <xf numFmtId="0" fontId="29" fillId="0" borderId="0" xfId="2" applyAlignment="1">
      <alignment horizontal="right"/>
    </xf>
    <xf numFmtId="0" fontId="29" fillId="0" borderId="0" xfId="2" quotePrefix="1"/>
    <xf numFmtId="0" fontId="29" fillId="2" borderId="0" xfId="0" applyFont="1" applyFill="1"/>
    <xf numFmtId="0" fontId="29" fillId="2" borderId="0" xfId="2" applyFill="1"/>
    <xf numFmtId="0" fontId="63" fillId="3" borderId="0" xfId="0" applyFont="1" applyFill="1"/>
    <xf numFmtId="0" fontId="35" fillId="3" borderId="0" xfId="0" applyFont="1" applyFill="1"/>
    <xf numFmtId="0" fontId="21" fillId="0" borderId="45" xfId="0" applyFont="1" applyBorder="1"/>
    <xf numFmtId="0" fontId="29" fillId="0" borderId="45" xfId="0" applyFont="1" applyBorder="1"/>
    <xf numFmtId="0" fontId="64" fillId="3" borderId="0" xfId="0" applyFont="1" applyFill="1"/>
    <xf numFmtId="0" fontId="65" fillId="2" borderId="0" xfId="0" applyFont="1" applyFill="1" applyAlignment="1">
      <alignment horizontal="left" indent="2"/>
    </xf>
    <xf numFmtId="0" fontId="64" fillId="2" borderId="0" xfId="0" applyFont="1" applyFill="1" applyAlignment="1">
      <alignment horizontal="left" indent="2"/>
    </xf>
    <xf numFmtId="0" fontId="64" fillId="8" borderId="0" xfId="0" applyFont="1" applyFill="1" applyAlignment="1">
      <alignment horizontal="left"/>
    </xf>
    <xf numFmtId="49" fontId="66" fillId="11" borderId="0" xfId="0" applyNumberFormat="1" applyFont="1" applyFill="1" applyAlignment="1">
      <alignment horizontal="left"/>
    </xf>
    <xf numFmtId="49" fontId="65" fillId="8" borderId="0" xfId="0" applyNumberFormat="1" applyFont="1" applyFill="1" applyAlignment="1">
      <alignment horizontal="left"/>
    </xf>
    <xf numFmtId="2" fontId="65" fillId="2" borderId="0" xfId="0" applyNumberFormat="1" applyFont="1" applyFill="1" applyAlignment="1">
      <alignment horizontal="left" indent="2"/>
    </xf>
    <xf numFmtId="49" fontId="64" fillId="8" borderId="0" xfId="0" applyNumberFormat="1" applyFont="1" applyFill="1" applyAlignment="1">
      <alignment horizontal="left"/>
    </xf>
    <xf numFmtId="49" fontId="64" fillId="2" borderId="0" xfId="0" applyNumberFormat="1" applyFont="1" applyFill="1" applyAlignment="1">
      <alignment horizontal="left" indent="2"/>
    </xf>
    <xf numFmtId="49" fontId="14" fillId="11" borderId="0" xfId="0" applyNumberFormat="1" applyFont="1" applyFill="1" applyAlignment="1">
      <alignment horizontal="left"/>
    </xf>
    <xf numFmtId="0" fontId="11" fillId="11" borderId="0" xfId="0" applyFont="1" applyFill="1" applyAlignment="1">
      <alignment horizontal="left"/>
    </xf>
    <xf numFmtId="0" fontId="64" fillId="2" borderId="0" xfId="0" applyFont="1" applyFill="1"/>
    <xf numFmtId="0" fontId="64" fillId="0" borderId="0" xfId="0" applyFont="1"/>
    <xf numFmtId="0" fontId="65" fillId="3" borderId="0" xfId="0" applyFont="1" applyFill="1"/>
    <xf numFmtId="0" fontId="65" fillId="0" borderId="0" xfId="0" applyFont="1"/>
    <xf numFmtId="0" fontId="65" fillId="2" borderId="0" xfId="0" applyFont="1" applyFill="1"/>
    <xf numFmtId="0" fontId="21" fillId="0" borderId="3" xfId="0" applyFont="1" applyBorder="1"/>
    <xf numFmtId="0" fontId="63" fillId="2" borderId="0" xfId="0" applyFont="1" applyFill="1"/>
    <xf numFmtId="0" fontId="14" fillId="36" borderId="14" xfId="0" applyFont="1" applyFill="1" applyBorder="1" applyAlignment="1">
      <alignment horizontal="center"/>
    </xf>
    <xf numFmtId="0" fontId="14" fillId="0" borderId="38" xfId="0" applyFont="1" applyBorder="1"/>
    <xf numFmtId="0" fontId="11" fillId="0" borderId="46" xfId="0" applyFont="1" applyBorder="1" applyAlignment="1">
      <alignment horizontal="left" indent="3"/>
    </xf>
    <xf numFmtId="0" fontId="14" fillId="0" borderId="46" xfId="0" applyFont="1" applyBorder="1" applyAlignment="1">
      <alignment wrapText="1"/>
    </xf>
    <xf numFmtId="0" fontId="14" fillId="37" borderId="48" xfId="0" applyFont="1" applyFill="1" applyBorder="1" applyAlignment="1">
      <alignment wrapText="1"/>
    </xf>
    <xf numFmtId="0" fontId="14" fillId="36" borderId="4" xfId="0" applyFont="1" applyFill="1" applyBorder="1"/>
    <xf numFmtId="0" fontId="14" fillId="36" borderId="15" xfId="0" applyFont="1" applyFill="1" applyBorder="1"/>
    <xf numFmtId="0" fontId="14" fillId="36" borderId="37" xfId="0" quotePrefix="1" applyFont="1" applyFill="1" applyBorder="1" applyAlignment="1">
      <alignment horizontal="center" vertical="center"/>
    </xf>
    <xf numFmtId="0" fontId="11" fillId="0" borderId="46" xfId="0" applyFont="1" applyBorder="1"/>
    <xf numFmtId="0" fontId="67" fillId="2" borderId="0" xfId="0" applyFont="1" applyFill="1" applyAlignment="1">
      <alignment wrapText="1"/>
    </xf>
    <xf numFmtId="0" fontId="63" fillId="2" borderId="0" xfId="0" applyFont="1" applyFill="1" applyAlignment="1">
      <alignment wrapText="1"/>
    </xf>
    <xf numFmtId="0" fontId="67" fillId="2" borderId="0" xfId="0" applyFont="1" applyFill="1"/>
    <xf numFmtId="0" fontId="68" fillId="2" borderId="0" xfId="0" applyFont="1" applyFill="1"/>
    <xf numFmtId="0" fontId="59" fillId="10" borderId="0" xfId="0" applyFont="1" applyFill="1"/>
    <xf numFmtId="0" fontId="67" fillId="0" borderId="0" xfId="0" applyFont="1"/>
    <xf numFmtId="0" fontId="63" fillId="0" borderId="45" xfId="0" applyFont="1" applyBorder="1" applyAlignment="1">
      <alignment horizontal="center" vertical="center"/>
    </xf>
    <xf numFmtId="0" fontId="14" fillId="0" borderId="45" xfId="0" applyFont="1" applyBorder="1"/>
    <xf numFmtId="0" fontId="11" fillId="0" borderId="45" xfId="0" applyFont="1" applyBorder="1" applyAlignment="1">
      <alignment horizontal="left" indent="3"/>
    </xf>
    <xf numFmtId="0" fontId="14" fillId="0" borderId="45" xfId="0" applyFont="1" applyBorder="1" applyAlignment="1">
      <alignment wrapText="1"/>
    </xf>
    <xf numFmtId="0" fontId="67" fillId="2" borderId="11" xfId="0" applyFont="1" applyFill="1" applyBorder="1"/>
    <xf numFmtId="0" fontId="69" fillId="38" borderId="0" xfId="68" applyFont="1" applyFill="1" applyAlignment="1">
      <alignment horizontal="left" indent="5"/>
    </xf>
    <xf numFmtId="169" fontId="15" fillId="4" borderId="54" xfId="75" applyNumberFormat="1" applyFont="1" applyFill="1" applyBorder="1" applyAlignment="1" applyProtection="1">
      <alignment horizontal="center" vertical="center" wrapText="1"/>
    </xf>
    <xf numFmtId="43" fontId="15" fillId="4" borderId="53" xfId="75" applyFont="1" applyFill="1" applyBorder="1" applyAlignment="1" applyProtection="1">
      <alignment horizontal="center" vertical="center" wrapText="1"/>
    </xf>
    <xf numFmtId="165" fontId="4" fillId="4" borderId="51" xfId="75" applyNumberFormat="1" applyFont="1" applyFill="1" applyBorder="1" applyAlignment="1" applyProtection="1"/>
    <xf numFmtId="165" fontId="4" fillId="4" borderId="56" xfId="75" applyNumberFormat="1" applyFont="1" applyFill="1" applyBorder="1" applyAlignment="1" applyProtection="1"/>
    <xf numFmtId="43" fontId="15" fillId="38" borderId="53" xfId="75" applyFont="1" applyFill="1" applyBorder="1" applyAlignment="1" applyProtection="1">
      <alignment horizontal="center" vertical="center" wrapText="1"/>
      <protection locked="0"/>
    </xf>
    <xf numFmtId="169" fontId="15" fillId="38" borderId="54" xfId="75" applyNumberFormat="1" applyFont="1" applyFill="1" applyBorder="1" applyAlignment="1" applyProtection="1">
      <alignment horizontal="center" vertical="center" wrapText="1"/>
      <protection locked="0"/>
    </xf>
    <xf numFmtId="169" fontId="5" fillId="38" borderId="54" xfId="75" applyNumberFormat="1" applyFont="1" applyFill="1" applyBorder="1" applyAlignment="1" applyProtection="1">
      <alignment horizontal="center"/>
      <protection locked="0"/>
    </xf>
    <xf numFmtId="0" fontId="29" fillId="2" borderId="0" xfId="0" applyFont="1" applyFill="1" applyAlignment="1">
      <alignment horizontal="left" vertical="top" wrapText="1"/>
    </xf>
    <xf numFmtId="0" fontId="11" fillId="7" borderId="45" xfId="0" applyFont="1" applyFill="1" applyBorder="1" applyAlignment="1" applyProtection="1">
      <alignment horizontal="center"/>
      <protection locked="0"/>
    </xf>
    <xf numFmtId="166" fontId="11" fillId="7" borderId="45" xfId="0" applyNumberFormat="1" applyFont="1" applyFill="1" applyBorder="1" applyAlignment="1" applyProtection="1">
      <alignment horizontal="center"/>
      <protection locked="0"/>
    </xf>
    <xf numFmtId="0" fontId="29" fillId="7" borderId="45" xfId="0" applyFont="1" applyFill="1" applyBorder="1" applyAlignment="1" applyProtection="1">
      <alignment horizontal="center"/>
      <protection locked="0"/>
    </xf>
    <xf numFmtId="0" fontId="31" fillId="10" borderId="0" xfId="0" applyFont="1" applyFill="1" applyAlignment="1">
      <alignment horizontal="left" vertical="top" wrapText="1" indent="2"/>
    </xf>
    <xf numFmtId="0" fontId="14" fillId="12" borderId="52" xfId="0" applyFont="1" applyFill="1" applyBorder="1" applyAlignment="1">
      <alignment horizontal="center"/>
    </xf>
    <xf numFmtId="0" fontId="14" fillId="12" borderId="42" xfId="0" applyFont="1" applyFill="1" applyBorder="1" applyAlignment="1">
      <alignment horizontal="center"/>
    </xf>
    <xf numFmtId="0" fontId="14" fillId="12" borderId="10" xfId="0" applyFont="1" applyFill="1" applyBorder="1" applyAlignment="1">
      <alignment horizontal="center"/>
    </xf>
    <xf numFmtId="0" fontId="14" fillId="12" borderId="9" xfId="0" applyFont="1" applyFill="1" applyBorder="1" applyAlignment="1">
      <alignment horizontal="center"/>
    </xf>
    <xf numFmtId="0" fontId="10" fillId="4" borderId="2" xfId="0" applyFont="1" applyFill="1" applyBorder="1" applyAlignment="1">
      <alignment horizontal="left"/>
    </xf>
    <xf numFmtId="0" fontId="10" fillId="4" borderId="22" xfId="0" applyFont="1" applyFill="1" applyBorder="1" applyAlignment="1">
      <alignment horizontal="left"/>
    </xf>
    <xf numFmtId="166" fontId="10" fillId="4" borderId="2" xfId="0" applyNumberFormat="1" applyFont="1" applyFill="1" applyBorder="1" applyAlignment="1">
      <alignment horizontal="left" vertical="center"/>
    </xf>
    <xf numFmtId="166" fontId="10" fillId="4" borderId="22" xfId="0" applyNumberFormat="1" applyFont="1" applyFill="1" applyBorder="1" applyAlignment="1">
      <alignment horizontal="left" vertical="center"/>
    </xf>
    <xf numFmtId="0" fontId="12" fillId="4" borderId="2" xfId="0" applyFont="1" applyFill="1" applyBorder="1" applyAlignment="1">
      <alignment horizontal="left" vertical="center"/>
    </xf>
    <xf numFmtId="0" fontId="12" fillId="4" borderId="22" xfId="0" applyFont="1" applyFill="1" applyBorder="1" applyAlignment="1">
      <alignment horizontal="left" vertical="center"/>
    </xf>
    <xf numFmtId="0" fontId="33" fillId="2" borderId="0" xfId="0" applyFont="1" applyFill="1" applyAlignment="1">
      <alignment horizontal="center"/>
    </xf>
    <xf numFmtId="0" fontId="31" fillId="10" borderId="0" xfId="0" applyFont="1" applyFill="1" applyAlignment="1">
      <alignment horizontal="left" vertical="top" wrapText="1"/>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1" fillId="4" borderId="45" xfId="0" applyFont="1" applyFill="1" applyBorder="1" applyAlignment="1">
      <alignment horizontal="left" vertical="center"/>
    </xf>
    <xf numFmtId="166" fontId="11" fillId="4" borderId="45" xfId="0" applyNumberFormat="1" applyFont="1" applyFill="1" applyBorder="1" applyAlignment="1">
      <alignment horizontal="left" vertical="center"/>
    </xf>
    <xf numFmtId="0" fontId="21" fillId="4" borderId="45" xfId="0" applyFont="1" applyFill="1" applyBorder="1" applyAlignment="1">
      <alignment horizontal="left" vertical="center"/>
    </xf>
    <xf numFmtId="0" fontId="63" fillId="0" borderId="45" xfId="0" applyFont="1" applyBorder="1" applyAlignment="1">
      <alignment horizontal="center" vertical="center" wrapText="1"/>
    </xf>
    <xf numFmtId="0" fontId="63" fillId="0" borderId="45" xfId="0" applyFont="1" applyBorder="1" applyAlignment="1">
      <alignment horizontal="center" vertical="center"/>
    </xf>
    <xf numFmtId="0" fontId="23" fillId="0" borderId="45" xfId="0" applyFont="1" applyBorder="1" applyAlignment="1">
      <alignment horizontal="center"/>
    </xf>
    <xf numFmtId="0" fontId="16" fillId="0" borderId="45" xfId="0" applyFont="1" applyBorder="1" applyAlignment="1">
      <alignment horizontal="center" vertical="center" wrapText="1"/>
    </xf>
    <xf numFmtId="0" fontId="16" fillId="36" borderId="45" xfId="0" applyFont="1" applyFill="1" applyBorder="1" applyAlignment="1">
      <alignment horizontal="center" vertical="center" wrapText="1"/>
    </xf>
    <xf numFmtId="0" fontId="16" fillId="36" borderId="41" xfId="0" quotePrefix="1" applyFont="1" applyFill="1" applyBorder="1" applyAlignment="1">
      <alignment horizontal="center"/>
    </xf>
    <xf numFmtId="0" fontId="16" fillId="36" borderId="42" xfId="0" quotePrefix="1" applyFont="1" applyFill="1" applyBorder="1" applyAlignment="1">
      <alignment horizontal="center"/>
    </xf>
    <xf numFmtId="0" fontId="16" fillId="36" borderId="43" xfId="0" quotePrefix="1" applyFont="1" applyFill="1" applyBorder="1" applyAlignment="1">
      <alignment horizontal="center"/>
    </xf>
    <xf numFmtId="0" fontId="16" fillId="36" borderId="41" xfId="0" quotePrefix="1" applyFont="1" applyFill="1" applyBorder="1" applyAlignment="1">
      <alignment horizontal="center" vertical="center"/>
    </xf>
    <xf numFmtId="0" fontId="16" fillId="36" borderId="42" xfId="0" quotePrefix="1" applyFont="1" applyFill="1" applyBorder="1" applyAlignment="1">
      <alignment horizontal="center" vertical="center"/>
    </xf>
    <xf numFmtId="0" fontId="16" fillId="36" borderId="44" xfId="0" quotePrefix="1" applyFont="1" applyFill="1" applyBorder="1" applyAlignment="1">
      <alignment horizontal="center" vertical="center"/>
    </xf>
    <xf numFmtId="0" fontId="16" fillId="36" borderId="5" xfId="0" applyFont="1" applyFill="1" applyBorder="1" applyAlignment="1">
      <alignment horizontal="center" vertical="center" wrapText="1"/>
    </xf>
    <xf numFmtId="0" fontId="16" fillId="36" borderId="6" xfId="0" applyFont="1" applyFill="1" applyBorder="1" applyAlignment="1">
      <alignment horizontal="center" vertical="center" wrapText="1"/>
    </xf>
    <xf numFmtId="0" fontId="16" fillId="36" borderId="7" xfId="0" applyFont="1" applyFill="1" applyBorder="1" applyAlignment="1">
      <alignment horizontal="center" vertical="center" wrapText="1"/>
    </xf>
    <xf numFmtId="0" fontId="16" fillId="36" borderId="4"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37" xfId="0" applyFont="1" applyFill="1" applyBorder="1" applyAlignment="1">
      <alignment horizontal="center" vertical="center" wrapText="1"/>
    </xf>
    <xf numFmtId="0" fontId="23" fillId="36" borderId="5" xfId="0" applyFont="1" applyFill="1" applyBorder="1" applyAlignment="1">
      <alignment horizontal="center"/>
    </xf>
    <xf numFmtId="0" fontId="23" fillId="36" borderId="6" xfId="0" applyFont="1" applyFill="1" applyBorder="1" applyAlignment="1">
      <alignment horizontal="center"/>
    </xf>
    <xf numFmtId="0" fontId="23" fillId="36" borderId="7" xfId="0" applyFont="1" applyFill="1" applyBorder="1" applyAlignment="1">
      <alignment horizontal="center"/>
    </xf>
    <xf numFmtId="0" fontId="16" fillId="36" borderId="44" xfId="0" quotePrefix="1" applyFont="1" applyFill="1" applyBorder="1" applyAlignment="1">
      <alignment horizontal="center"/>
    </xf>
    <xf numFmtId="0" fontId="16" fillId="36" borderId="43" xfId="0" quotePrefix="1" applyFont="1" applyFill="1" applyBorder="1" applyAlignment="1">
      <alignment horizontal="center" vertical="center"/>
    </xf>
    <xf numFmtId="0" fontId="10" fillId="4" borderId="45" xfId="0" applyFont="1" applyFill="1" applyBorder="1" applyAlignment="1">
      <alignment horizontal="left" vertical="center"/>
    </xf>
    <xf numFmtId="166" fontId="10" fillId="4" borderId="13" xfId="0" applyNumberFormat="1" applyFont="1" applyFill="1" applyBorder="1" applyAlignment="1">
      <alignment horizontal="left" vertical="center"/>
    </xf>
    <xf numFmtId="0" fontId="14" fillId="36" borderId="4" xfId="0" applyFont="1" applyFill="1" applyBorder="1" applyAlignment="1">
      <alignment horizontal="center"/>
    </xf>
    <xf numFmtId="0" fontId="14" fillId="36" borderId="15" xfId="0" applyFont="1" applyFill="1" applyBorder="1" applyAlignment="1">
      <alignment horizontal="center"/>
    </xf>
    <xf numFmtId="0" fontId="14" fillId="36" borderId="37" xfId="0" applyFont="1" applyFill="1" applyBorder="1" applyAlignment="1">
      <alignment horizontal="center"/>
    </xf>
    <xf numFmtId="0" fontId="23" fillId="36" borderId="14" xfId="0" applyFont="1" applyFill="1" applyBorder="1" applyAlignment="1">
      <alignment horizontal="center"/>
    </xf>
    <xf numFmtId="0" fontId="16" fillId="36" borderId="14" xfId="0" applyFont="1" applyFill="1" applyBorder="1" applyAlignment="1">
      <alignment horizontal="center" vertical="center" wrapText="1"/>
    </xf>
    <xf numFmtId="0" fontId="14" fillId="36" borderId="4" xfId="0" applyFont="1" applyFill="1" applyBorder="1" applyAlignment="1">
      <alignment horizontal="center" vertical="center" wrapText="1"/>
    </xf>
    <xf numFmtId="0" fontId="14" fillId="36" borderId="15" xfId="0" applyFont="1" applyFill="1" applyBorder="1" applyAlignment="1">
      <alignment horizontal="center" vertical="center"/>
    </xf>
    <xf numFmtId="0" fontId="14" fillId="36" borderId="37" xfId="0" applyFont="1" applyFill="1" applyBorder="1" applyAlignment="1">
      <alignment horizontal="center" vertical="center"/>
    </xf>
    <xf numFmtId="0" fontId="5" fillId="0" borderId="54" xfId="74" applyFont="1" applyBorder="1" applyAlignment="1">
      <alignment horizontal="left" vertical="center"/>
    </xf>
    <xf numFmtId="0" fontId="5" fillId="39" borderId="45" xfId="74" applyFont="1" applyFill="1" applyBorder="1" applyAlignment="1">
      <alignment horizontal="center" vertical="center"/>
    </xf>
    <xf numFmtId="0" fontId="5" fillId="40" borderId="45" xfId="74" applyFont="1" applyFill="1" applyBorder="1" applyAlignment="1">
      <alignment horizontal="center" vertical="center"/>
    </xf>
    <xf numFmtId="0" fontId="5" fillId="4" borderId="45" xfId="74" applyFont="1" applyFill="1" applyBorder="1" applyAlignment="1">
      <alignment horizontal="center" vertical="center"/>
    </xf>
    <xf numFmtId="0" fontId="5" fillId="4" borderId="53" xfId="74" applyFont="1" applyFill="1" applyBorder="1" applyAlignment="1">
      <alignment horizontal="center" vertical="center"/>
    </xf>
    <xf numFmtId="0" fontId="5" fillId="0" borderId="10" xfId="74" applyFont="1" applyBorder="1" applyAlignment="1">
      <alignment horizontal="center" vertical="center"/>
    </xf>
    <xf numFmtId="0" fontId="5" fillId="0" borderId="8" xfId="74" applyFont="1" applyBorder="1" applyAlignment="1">
      <alignment horizontal="center" vertical="center"/>
    </xf>
    <xf numFmtId="0" fontId="5" fillId="0" borderId="9" xfId="74" applyFont="1" applyBorder="1" applyAlignment="1">
      <alignment horizontal="center" vertical="center"/>
    </xf>
    <xf numFmtId="0" fontId="10" fillId="4" borderId="45" xfId="74" applyFont="1" applyFill="1" applyBorder="1" applyAlignment="1">
      <alignment horizontal="left" vertical="center"/>
    </xf>
    <xf numFmtId="166" fontId="10" fillId="4" borderId="45" xfId="74" applyNumberFormat="1" applyFont="1" applyFill="1" applyBorder="1" applyAlignment="1">
      <alignment horizontal="left"/>
    </xf>
    <xf numFmtId="0" fontId="12" fillId="4" borderId="45" xfId="74" applyFont="1" applyFill="1" applyBorder="1" applyAlignment="1">
      <alignment horizontal="left"/>
    </xf>
    <xf numFmtId="0" fontId="5" fillId="6" borderId="24" xfId="74" applyFont="1" applyFill="1" applyBorder="1" applyAlignment="1">
      <alignment horizontal="center" vertical="center"/>
    </xf>
    <xf numFmtId="0" fontId="5" fillId="6" borderId="35" xfId="74" applyFont="1" applyFill="1" applyBorder="1" applyAlignment="1">
      <alignment horizontal="center" vertical="center"/>
    </xf>
    <xf numFmtId="0" fontId="5" fillId="39" borderId="10" xfId="74" applyFont="1" applyFill="1" applyBorder="1" applyAlignment="1">
      <alignment horizontal="center" vertical="center"/>
    </xf>
    <xf numFmtId="0" fontId="5" fillId="39" borderId="9" xfId="74" applyFont="1" applyFill="1" applyBorder="1" applyAlignment="1">
      <alignment horizontal="center" vertical="center"/>
    </xf>
    <xf numFmtId="0" fontId="5" fillId="40" borderId="10" xfId="74" applyFont="1" applyFill="1" applyBorder="1" applyAlignment="1">
      <alignment horizontal="center" vertical="center"/>
    </xf>
    <xf numFmtId="0" fontId="5" fillId="40" borderId="9" xfId="74" applyFont="1" applyFill="1" applyBorder="1" applyAlignment="1">
      <alignment horizontal="center" vertical="center"/>
    </xf>
    <xf numFmtId="0" fontId="5" fillId="4" borderId="10" xfId="74" applyFont="1" applyFill="1" applyBorder="1" applyAlignment="1">
      <alignment horizontal="center" vertical="center"/>
    </xf>
    <xf numFmtId="0" fontId="5" fillId="4" borderId="9" xfId="74" applyFont="1" applyFill="1" applyBorder="1" applyAlignment="1">
      <alignment horizontal="center" vertical="center"/>
    </xf>
  </cellXfs>
  <cellStyles count="76">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4" xr:uid="{00000000-0005-0000-0000-000018000000}"/>
    <cellStyle name="Calculation 2" xfId="35" xr:uid="{00000000-0005-0000-0000-000019000000}"/>
    <cellStyle name="Check Cell 2" xfId="36" xr:uid="{00000000-0005-0000-0000-00001A000000}"/>
    <cellStyle name="Comma" xfId="1" builtinId="3"/>
    <cellStyle name="Comma 10 2 6" xfId="70" xr:uid="{00000000-0005-0000-0000-00001C000000}"/>
    <cellStyle name="Comma 127" xfId="73" xr:uid="{00000000-0005-0000-0000-00001D000000}"/>
    <cellStyle name="Comma 2" xfId="4" xr:uid="{00000000-0005-0000-0000-00001E000000}"/>
    <cellStyle name="Comma 2 2" xfId="3" xr:uid="{00000000-0005-0000-0000-00001F000000}"/>
    <cellStyle name="Comma 2 2 2" xfId="59" xr:uid="{00000000-0005-0000-0000-000020000000}"/>
    <cellStyle name="Comma 2 2 3" xfId="38" xr:uid="{00000000-0005-0000-0000-000021000000}"/>
    <cellStyle name="Comma 2 2 5" xfId="66" xr:uid="{00000000-0005-0000-0000-000022000000}"/>
    <cellStyle name="Comma 2 3" xfId="60" xr:uid="{00000000-0005-0000-0000-000023000000}"/>
    <cellStyle name="Comma 2 4" xfId="61" xr:uid="{00000000-0005-0000-0000-000024000000}"/>
    <cellStyle name="Comma 2 5" xfId="65" xr:uid="{00000000-0005-0000-0000-000025000000}"/>
    <cellStyle name="Comma 2 6" xfId="7" xr:uid="{00000000-0005-0000-0000-000026000000}"/>
    <cellStyle name="Comma 3" xfId="8" xr:uid="{00000000-0005-0000-0000-000027000000}"/>
    <cellStyle name="Comma 35" xfId="67" xr:uid="{00000000-0005-0000-0000-000028000000}"/>
    <cellStyle name="Comma 4" xfId="37" xr:uid="{00000000-0005-0000-0000-000029000000}"/>
    <cellStyle name="Comma 5" xfId="58" xr:uid="{00000000-0005-0000-0000-00002A000000}"/>
    <cellStyle name="Comma 6" xfId="6" xr:uid="{00000000-0005-0000-0000-00002B000000}"/>
    <cellStyle name="Comma 7" xfId="75" xr:uid="{00000000-0005-0000-0000-00002C000000}"/>
    <cellStyle name="Comma 8" xfId="39" xr:uid="{00000000-0005-0000-0000-00002D000000}"/>
    <cellStyle name="Excel Built-in Normal" xfId="62" xr:uid="{00000000-0005-0000-0000-00002E000000}"/>
    <cellStyle name="Explanatory Text 2" xfId="40" xr:uid="{00000000-0005-0000-0000-00002F000000}"/>
    <cellStyle name="Good 2" xfId="41" xr:uid="{00000000-0005-0000-0000-000030000000}"/>
    <cellStyle name="Heading 1 2" xfId="42" xr:uid="{00000000-0005-0000-0000-000031000000}"/>
    <cellStyle name="Heading 2 2" xfId="43" xr:uid="{00000000-0005-0000-0000-000032000000}"/>
    <cellStyle name="Heading 3 2" xfId="44" xr:uid="{00000000-0005-0000-0000-000033000000}"/>
    <cellStyle name="Heading 4 2" xfId="45" xr:uid="{00000000-0005-0000-0000-000034000000}"/>
    <cellStyle name="Hyperlink 2" xfId="69" xr:uid="{00000000-0005-0000-0000-000035000000}"/>
    <cellStyle name="Input 2" xfId="46" xr:uid="{00000000-0005-0000-0000-000036000000}"/>
    <cellStyle name="Linked Cell 2" xfId="47" xr:uid="{00000000-0005-0000-0000-000037000000}"/>
    <cellStyle name="Neutral 2" xfId="48" xr:uid="{00000000-0005-0000-0000-000038000000}"/>
    <cellStyle name="Normal" xfId="0" builtinId="0"/>
    <cellStyle name="Normal 13" xfId="64" xr:uid="{00000000-0005-0000-0000-00003A000000}"/>
    <cellStyle name="Normal 15" xfId="49" xr:uid="{00000000-0005-0000-0000-00003B000000}"/>
    <cellStyle name="Normal 2" xfId="2" xr:uid="{00000000-0005-0000-0000-00003C000000}"/>
    <cellStyle name="Normal 2 2" xfId="68" xr:uid="{00000000-0005-0000-0000-00003D000000}"/>
    <cellStyle name="Normal 2 3" xfId="63" xr:uid="{00000000-0005-0000-0000-00003E000000}"/>
    <cellStyle name="Normal 3" xfId="9" xr:uid="{00000000-0005-0000-0000-00003F000000}"/>
    <cellStyle name="Normal 3 2" xfId="71" xr:uid="{00000000-0005-0000-0000-000040000000}"/>
    <cellStyle name="Normal 312" xfId="72" xr:uid="{00000000-0005-0000-0000-000041000000}"/>
    <cellStyle name="Normal 4" xfId="5" xr:uid="{00000000-0005-0000-0000-000042000000}"/>
    <cellStyle name="Normal 5" xfId="74" xr:uid="{00000000-0005-0000-0000-000043000000}"/>
    <cellStyle name="Note 2" xfId="50" xr:uid="{00000000-0005-0000-0000-000044000000}"/>
    <cellStyle name="Output 2" xfId="51" xr:uid="{00000000-0005-0000-0000-000045000000}"/>
    <cellStyle name="Percent 2" xfId="53" xr:uid="{00000000-0005-0000-0000-000046000000}"/>
    <cellStyle name="Percent 3" xfId="52" xr:uid="{00000000-0005-0000-0000-000047000000}"/>
    <cellStyle name="Percent 4" xfId="54" xr:uid="{00000000-0005-0000-0000-000048000000}"/>
    <cellStyle name="Title 2" xfId="55" xr:uid="{00000000-0005-0000-0000-000049000000}"/>
    <cellStyle name="Total 2" xfId="56" xr:uid="{00000000-0005-0000-0000-00004A000000}"/>
    <cellStyle name="Warning Text 2" xfId="57" xr:uid="{00000000-0005-0000-0000-00004B000000}"/>
  </cellStyles>
  <dxfs count="16">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bgColor rgb="FFFFC7CE"/>
        </patternFill>
      </fill>
    </dxf>
    <dxf>
      <font>
        <color rgb="FF006100"/>
      </font>
      <fill>
        <patternFill>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colors>
    <mruColors>
      <color rgb="FFC3A9BE"/>
      <color rgb="FFC4BDFB"/>
      <color rgb="FFB999B3"/>
      <color rgb="FFDFDBFD"/>
      <color rgb="FFBAB1FB"/>
      <color rgb="FF80FC98"/>
      <color rgb="FFE9C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26"/>
  <sheetViews>
    <sheetView zoomScale="130" zoomScaleNormal="130" workbookViewId="0">
      <selection activeCell="I25" sqref="I25"/>
    </sheetView>
  </sheetViews>
  <sheetFormatPr defaultColWidth="10.7109375" defaultRowHeight="12.75"/>
  <cols>
    <col min="1" max="1" width="5" style="38" customWidth="1"/>
    <col min="2" max="16384" width="10.7109375" style="38"/>
  </cols>
  <sheetData>
    <row r="1" spans="1:5">
      <c r="A1" s="39" t="s">
        <v>0</v>
      </c>
    </row>
    <row r="2" spans="1:5">
      <c r="A2" s="38">
        <v>1</v>
      </c>
      <c r="B2" s="38" t="s">
        <v>1</v>
      </c>
    </row>
    <row r="3" spans="1:5" ht="15">
      <c r="A3" s="40">
        <v>2</v>
      </c>
      <c r="B3" s="38" t="s">
        <v>2</v>
      </c>
    </row>
    <row r="4" spans="1:5" ht="15">
      <c r="A4" s="41">
        <v>3</v>
      </c>
      <c r="B4" s="38" t="s">
        <v>3</v>
      </c>
    </row>
    <row r="5" spans="1:5">
      <c r="A5" s="38">
        <v>4</v>
      </c>
      <c r="B5" s="38" t="s">
        <v>214</v>
      </c>
    </row>
    <row r="6" spans="1:5">
      <c r="A6" s="38">
        <v>5</v>
      </c>
      <c r="B6" s="38" t="s">
        <v>215</v>
      </c>
    </row>
    <row r="8" spans="1:5">
      <c r="A8" s="38" t="s">
        <v>261</v>
      </c>
    </row>
    <row r="10" spans="1:5" s="39" customFormat="1">
      <c r="A10" s="223" t="s">
        <v>262</v>
      </c>
      <c r="B10" s="39" t="s">
        <v>263</v>
      </c>
    </row>
    <row r="11" spans="1:5">
      <c r="A11" s="224"/>
      <c r="B11" s="38">
        <v>5</v>
      </c>
      <c r="C11" s="85" t="s">
        <v>280</v>
      </c>
    </row>
    <row r="12" spans="1:5" s="39" customFormat="1">
      <c r="A12" s="223" t="s">
        <v>264</v>
      </c>
      <c r="B12" s="39" t="s">
        <v>265</v>
      </c>
    </row>
    <row r="13" spans="1:5">
      <c r="A13" s="224"/>
      <c r="B13" s="38">
        <v>1.1000000000000001</v>
      </c>
      <c r="C13" s="38" t="s">
        <v>266</v>
      </c>
      <c r="D13" s="225" t="s">
        <v>267</v>
      </c>
      <c r="E13" s="38" t="s">
        <v>268</v>
      </c>
    </row>
    <row r="14" spans="1:5">
      <c r="A14" s="224"/>
      <c r="B14" s="38">
        <v>1.2</v>
      </c>
      <c r="C14" s="38" t="s">
        <v>269</v>
      </c>
      <c r="D14" s="225" t="s">
        <v>267</v>
      </c>
      <c r="E14" s="38" t="s">
        <v>270</v>
      </c>
    </row>
    <row r="15" spans="1:5">
      <c r="A15" s="224"/>
      <c r="B15" s="38">
        <v>7</v>
      </c>
      <c r="C15" s="38" t="s">
        <v>271</v>
      </c>
      <c r="D15" s="225" t="s">
        <v>267</v>
      </c>
      <c r="E15" s="38" t="s">
        <v>272</v>
      </c>
    </row>
    <row r="16" spans="1:5">
      <c r="A16" s="223" t="s">
        <v>273</v>
      </c>
      <c r="B16" s="39" t="s">
        <v>222</v>
      </c>
    </row>
    <row r="17" spans="1:19">
      <c r="A17" s="223"/>
      <c r="B17" s="38">
        <v>3</v>
      </c>
      <c r="C17" s="38" t="s">
        <v>304</v>
      </c>
    </row>
    <row r="18" spans="1:19">
      <c r="A18" s="224"/>
      <c r="B18" s="38">
        <v>4</v>
      </c>
      <c r="C18" s="77" t="s">
        <v>256</v>
      </c>
    </row>
    <row r="19" spans="1:19">
      <c r="A19" s="224"/>
      <c r="B19" s="38">
        <v>7.1</v>
      </c>
      <c r="C19" s="278" t="s">
        <v>305</v>
      </c>
      <c r="D19" s="278"/>
      <c r="E19" s="278"/>
      <c r="F19" s="278"/>
      <c r="G19" s="278"/>
      <c r="H19" s="278"/>
      <c r="I19" s="278"/>
      <c r="J19" s="278"/>
      <c r="K19" s="278"/>
      <c r="L19" s="278"/>
      <c r="M19" s="278"/>
      <c r="N19" s="278"/>
      <c r="O19" s="278"/>
      <c r="P19" s="278"/>
      <c r="Q19" s="278"/>
      <c r="R19" s="278"/>
      <c r="S19" s="278"/>
    </row>
    <row r="20" spans="1:19">
      <c r="A20" s="224"/>
      <c r="B20" s="38">
        <v>7.3</v>
      </c>
      <c r="C20" s="226" t="s">
        <v>220</v>
      </c>
    </row>
    <row r="21" spans="1:19">
      <c r="B21" s="278"/>
      <c r="C21" s="278"/>
      <c r="D21" s="278"/>
      <c r="E21" s="227"/>
      <c r="F21" s="227"/>
      <c r="G21" s="227"/>
      <c r="H21" s="227"/>
      <c r="I21" s="227"/>
      <c r="J21" s="227"/>
      <c r="K21" s="227"/>
      <c r="L21" s="227"/>
      <c r="M21" s="227"/>
      <c r="N21" s="227"/>
      <c r="O21" s="227"/>
      <c r="P21" s="227"/>
      <c r="Q21" s="227"/>
      <c r="R21" s="227"/>
    </row>
    <row r="22" spans="1:19">
      <c r="A22" s="223" t="s">
        <v>274</v>
      </c>
      <c r="B22" s="39" t="s">
        <v>275</v>
      </c>
    </row>
    <row r="23" spans="1:19">
      <c r="C23" s="38" t="s">
        <v>276</v>
      </c>
    </row>
    <row r="24" spans="1:19">
      <c r="C24" s="38" t="s">
        <v>277</v>
      </c>
    </row>
    <row r="25" spans="1:19">
      <c r="C25" s="77" t="s">
        <v>278</v>
      </c>
    </row>
    <row r="26" spans="1:19">
      <c r="C26" s="77" t="s">
        <v>279</v>
      </c>
    </row>
  </sheetData>
  <sheetProtection algorithmName="SHA-512" hashValue="CJ0PLWfS43nCMaoBoyh4fOiRNt61Fah8S61lplslGBlJJlxWio7Oj63UQHc/MkriQ8C+cShmmh4//cCdf7UmRA==" saltValue="TdoelJTXMVFUsKHkVjWAqw==" spinCount="100000" sheet="1" objects="1" scenarios="1" formatColumns="0"/>
  <mergeCells count="2">
    <mergeCell ref="B21:D21"/>
    <mergeCell ref="C19:S19"/>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8"/>
  <sheetViews>
    <sheetView tabSelected="1" view="pageBreakPreview" zoomScaleNormal="100" zoomScaleSheetLayoutView="100" workbookViewId="0">
      <selection activeCell="F15" sqref="F15"/>
    </sheetView>
  </sheetViews>
  <sheetFormatPr defaultColWidth="9.140625" defaultRowHeight="15"/>
  <cols>
    <col min="1" max="1" width="9.140625" customWidth="1"/>
    <col min="2" max="2" width="29.28515625" style="17" customWidth="1"/>
    <col min="3" max="3" width="42" style="17" customWidth="1"/>
    <col min="4" max="4" width="26.7109375" style="17" customWidth="1"/>
    <col min="6" max="6" width="37.42578125" customWidth="1"/>
    <col min="7" max="7" width="11" customWidth="1"/>
    <col min="8" max="8" width="23.28515625" customWidth="1"/>
    <col min="257" max="257" width="3.7109375" customWidth="1"/>
    <col min="258" max="258" width="79" customWidth="1"/>
    <col min="259" max="259" width="22.42578125" customWidth="1"/>
    <col min="260" max="260" width="23.42578125" customWidth="1"/>
    <col min="513" max="513" width="3.7109375" customWidth="1"/>
    <col min="514" max="514" width="79" customWidth="1"/>
    <col min="515" max="515" width="22.42578125" customWidth="1"/>
    <col min="516" max="516" width="23.42578125" customWidth="1"/>
    <col min="769" max="769" width="3.7109375" customWidth="1"/>
    <col min="770" max="770" width="79" customWidth="1"/>
    <col min="771" max="771" width="22.42578125" customWidth="1"/>
    <col min="772" max="772" width="23.42578125" customWidth="1"/>
    <col min="1025" max="1025" width="3.7109375" customWidth="1"/>
    <col min="1026" max="1026" width="79" customWidth="1"/>
    <col min="1027" max="1027" width="22.42578125" customWidth="1"/>
    <col min="1028" max="1028" width="23.42578125" customWidth="1"/>
    <col min="1281" max="1281" width="3.7109375" customWidth="1"/>
    <col min="1282" max="1282" width="79" customWidth="1"/>
    <col min="1283" max="1283" width="22.42578125" customWidth="1"/>
    <col min="1284" max="1284" width="23.42578125" customWidth="1"/>
    <col min="1537" max="1537" width="3.7109375" customWidth="1"/>
    <col min="1538" max="1538" width="79" customWidth="1"/>
    <col min="1539" max="1539" width="22.42578125" customWidth="1"/>
    <col min="1540" max="1540" width="23.42578125" customWidth="1"/>
    <col min="1793" max="1793" width="3.7109375" customWidth="1"/>
    <col min="1794" max="1794" width="79" customWidth="1"/>
    <col min="1795" max="1795" width="22.42578125" customWidth="1"/>
    <col min="1796" max="1796" width="23.42578125" customWidth="1"/>
    <col min="2049" max="2049" width="3.7109375" customWidth="1"/>
    <col min="2050" max="2050" width="79" customWidth="1"/>
    <col min="2051" max="2051" width="22.42578125" customWidth="1"/>
    <col min="2052" max="2052" width="23.42578125" customWidth="1"/>
    <col min="2305" max="2305" width="3.7109375" customWidth="1"/>
    <col min="2306" max="2306" width="79" customWidth="1"/>
    <col min="2307" max="2307" width="22.42578125" customWidth="1"/>
    <col min="2308" max="2308" width="23.42578125" customWidth="1"/>
    <col min="2561" max="2561" width="3.7109375" customWidth="1"/>
    <col min="2562" max="2562" width="79" customWidth="1"/>
    <col min="2563" max="2563" width="22.42578125" customWidth="1"/>
    <col min="2564" max="2564" width="23.42578125" customWidth="1"/>
    <col min="2817" max="2817" width="3.7109375" customWidth="1"/>
    <col min="2818" max="2818" width="79" customWidth="1"/>
    <col min="2819" max="2819" width="22.42578125" customWidth="1"/>
    <col min="2820" max="2820" width="23.42578125" customWidth="1"/>
    <col min="3073" max="3073" width="3.7109375" customWidth="1"/>
    <col min="3074" max="3074" width="79" customWidth="1"/>
    <col min="3075" max="3075" width="22.42578125" customWidth="1"/>
    <col min="3076" max="3076" width="23.42578125" customWidth="1"/>
    <col min="3329" max="3329" width="3.7109375" customWidth="1"/>
    <col min="3330" max="3330" width="79" customWidth="1"/>
    <col min="3331" max="3331" width="22.42578125" customWidth="1"/>
    <col min="3332" max="3332" width="23.42578125" customWidth="1"/>
    <col min="3585" max="3585" width="3.7109375" customWidth="1"/>
    <col min="3586" max="3586" width="79" customWidth="1"/>
    <col min="3587" max="3587" width="22.42578125" customWidth="1"/>
    <col min="3588" max="3588" width="23.42578125" customWidth="1"/>
    <col min="3841" max="3841" width="3.7109375" customWidth="1"/>
    <col min="3842" max="3842" width="79" customWidth="1"/>
    <col min="3843" max="3843" width="22.42578125" customWidth="1"/>
    <col min="3844" max="3844" width="23.42578125" customWidth="1"/>
    <col min="4097" max="4097" width="3.7109375" customWidth="1"/>
    <col min="4098" max="4098" width="79" customWidth="1"/>
    <col min="4099" max="4099" width="22.42578125" customWidth="1"/>
    <col min="4100" max="4100" width="23.42578125" customWidth="1"/>
    <col min="4353" max="4353" width="3.7109375" customWidth="1"/>
    <col min="4354" max="4354" width="79" customWidth="1"/>
    <col min="4355" max="4355" width="22.42578125" customWidth="1"/>
    <col min="4356" max="4356" width="23.42578125" customWidth="1"/>
    <col min="4609" max="4609" width="3.7109375" customWidth="1"/>
    <col min="4610" max="4610" width="79" customWidth="1"/>
    <col min="4611" max="4611" width="22.42578125" customWidth="1"/>
    <col min="4612" max="4612" width="23.42578125" customWidth="1"/>
    <col min="4865" max="4865" width="3.7109375" customWidth="1"/>
    <col min="4866" max="4866" width="79" customWidth="1"/>
    <col min="4867" max="4867" width="22.42578125" customWidth="1"/>
    <col min="4868" max="4868" width="23.42578125" customWidth="1"/>
    <col min="5121" max="5121" width="3.7109375" customWidth="1"/>
    <col min="5122" max="5122" width="79" customWidth="1"/>
    <col min="5123" max="5123" width="22.42578125" customWidth="1"/>
    <col min="5124" max="5124" width="23.42578125" customWidth="1"/>
    <col min="5377" max="5377" width="3.7109375" customWidth="1"/>
    <col min="5378" max="5378" width="79" customWidth="1"/>
    <col min="5379" max="5379" width="22.42578125" customWidth="1"/>
    <col min="5380" max="5380" width="23.42578125" customWidth="1"/>
    <col min="5633" max="5633" width="3.7109375" customWidth="1"/>
    <col min="5634" max="5634" width="79" customWidth="1"/>
    <col min="5635" max="5635" width="22.42578125" customWidth="1"/>
    <col min="5636" max="5636" width="23.42578125" customWidth="1"/>
    <col min="5889" max="5889" width="3.7109375" customWidth="1"/>
    <col min="5890" max="5890" width="79" customWidth="1"/>
    <col min="5891" max="5891" width="22.42578125" customWidth="1"/>
    <col min="5892" max="5892" width="23.42578125" customWidth="1"/>
    <col min="6145" max="6145" width="3.7109375" customWidth="1"/>
    <col min="6146" max="6146" width="79" customWidth="1"/>
    <col min="6147" max="6147" width="22.42578125" customWidth="1"/>
    <col min="6148" max="6148" width="23.42578125" customWidth="1"/>
    <col min="6401" max="6401" width="3.7109375" customWidth="1"/>
    <col min="6402" max="6402" width="79" customWidth="1"/>
    <col min="6403" max="6403" width="22.42578125" customWidth="1"/>
    <col min="6404" max="6404" width="23.42578125" customWidth="1"/>
    <col min="6657" max="6657" width="3.7109375" customWidth="1"/>
    <col min="6658" max="6658" width="79" customWidth="1"/>
    <col min="6659" max="6659" width="22.42578125" customWidth="1"/>
    <col min="6660" max="6660" width="23.42578125" customWidth="1"/>
    <col min="6913" max="6913" width="3.7109375" customWidth="1"/>
    <col min="6914" max="6914" width="79" customWidth="1"/>
    <col min="6915" max="6915" width="22.42578125" customWidth="1"/>
    <col min="6916" max="6916" width="23.42578125" customWidth="1"/>
    <col min="7169" max="7169" width="3.7109375" customWidth="1"/>
    <col min="7170" max="7170" width="79" customWidth="1"/>
    <col min="7171" max="7171" width="22.42578125" customWidth="1"/>
    <col min="7172" max="7172" width="23.42578125" customWidth="1"/>
    <col min="7425" max="7425" width="3.7109375" customWidth="1"/>
    <col min="7426" max="7426" width="79" customWidth="1"/>
    <col min="7427" max="7427" width="22.42578125" customWidth="1"/>
    <col min="7428" max="7428" width="23.42578125" customWidth="1"/>
    <col min="7681" max="7681" width="3.7109375" customWidth="1"/>
    <col min="7682" max="7682" width="79" customWidth="1"/>
    <col min="7683" max="7683" width="22.42578125" customWidth="1"/>
    <col min="7684" max="7684" width="23.42578125" customWidth="1"/>
    <col min="7937" max="7937" width="3.7109375" customWidth="1"/>
    <col min="7938" max="7938" width="79" customWidth="1"/>
    <col min="7939" max="7939" width="22.42578125" customWidth="1"/>
    <col min="7940" max="7940" width="23.42578125" customWidth="1"/>
    <col min="8193" max="8193" width="3.7109375" customWidth="1"/>
    <col min="8194" max="8194" width="79" customWidth="1"/>
    <col min="8195" max="8195" width="22.42578125" customWidth="1"/>
    <col min="8196" max="8196" width="23.42578125" customWidth="1"/>
    <col min="8449" max="8449" width="3.7109375" customWidth="1"/>
    <col min="8450" max="8450" width="79" customWidth="1"/>
    <col min="8451" max="8451" width="22.42578125" customWidth="1"/>
    <col min="8452" max="8452" width="23.42578125" customWidth="1"/>
    <col min="8705" max="8705" width="3.7109375" customWidth="1"/>
    <col min="8706" max="8706" width="79" customWidth="1"/>
    <col min="8707" max="8707" width="22.42578125" customWidth="1"/>
    <col min="8708" max="8708" width="23.42578125" customWidth="1"/>
    <col min="8961" max="8961" width="3.7109375" customWidth="1"/>
    <col min="8962" max="8962" width="79" customWidth="1"/>
    <col min="8963" max="8963" width="22.42578125" customWidth="1"/>
    <col min="8964" max="8964" width="23.42578125" customWidth="1"/>
    <col min="9217" max="9217" width="3.7109375" customWidth="1"/>
    <col min="9218" max="9218" width="79" customWidth="1"/>
    <col min="9219" max="9219" width="22.42578125" customWidth="1"/>
    <col min="9220" max="9220" width="23.42578125" customWidth="1"/>
    <col min="9473" max="9473" width="3.7109375" customWidth="1"/>
    <col min="9474" max="9474" width="79" customWidth="1"/>
    <col min="9475" max="9475" width="22.42578125" customWidth="1"/>
    <col min="9476" max="9476" width="23.42578125" customWidth="1"/>
    <col min="9729" max="9729" width="3.7109375" customWidth="1"/>
    <col min="9730" max="9730" width="79" customWidth="1"/>
    <col min="9731" max="9731" width="22.42578125" customWidth="1"/>
    <col min="9732" max="9732" width="23.42578125" customWidth="1"/>
    <col min="9985" max="9985" width="3.7109375" customWidth="1"/>
    <col min="9986" max="9986" width="79" customWidth="1"/>
    <col min="9987" max="9987" width="22.42578125" customWidth="1"/>
    <col min="9988" max="9988" width="23.42578125" customWidth="1"/>
    <col min="10241" max="10241" width="3.7109375" customWidth="1"/>
    <col min="10242" max="10242" width="79" customWidth="1"/>
    <col min="10243" max="10243" width="22.42578125" customWidth="1"/>
    <col min="10244" max="10244" width="23.42578125" customWidth="1"/>
    <col min="10497" max="10497" width="3.7109375" customWidth="1"/>
    <col min="10498" max="10498" width="79" customWidth="1"/>
    <col min="10499" max="10499" width="22.42578125" customWidth="1"/>
    <col min="10500" max="10500" width="23.42578125" customWidth="1"/>
    <col min="10753" max="10753" width="3.7109375" customWidth="1"/>
    <col min="10754" max="10754" width="79" customWidth="1"/>
    <col min="10755" max="10755" width="22.42578125" customWidth="1"/>
    <col min="10756" max="10756" width="23.42578125" customWidth="1"/>
    <col min="11009" max="11009" width="3.7109375" customWidth="1"/>
    <col min="11010" max="11010" width="79" customWidth="1"/>
    <col min="11011" max="11011" width="22.42578125" customWidth="1"/>
    <col min="11012" max="11012" width="23.42578125" customWidth="1"/>
    <col min="11265" max="11265" width="3.7109375" customWidth="1"/>
    <col min="11266" max="11266" width="79" customWidth="1"/>
    <col min="11267" max="11267" width="22.42578125" customWidth="1"/>
    <col min="11268" max="11268" width="23.42578125" customWidth="1"/>
    <col min="11521" max="11521" width="3.7109375" customWidth="1"/>
    <col min="11522" max="11522" width="79" customWidth="1"/>
    <col min="11523" max="11523" width="22.42578125" customWidth="1"/>
    <col min="11524" max="11524" width="23.42578125" customWidth="1"/>
    <col min="11777" max="11777" width="3.7109375" customWidth="1"/>
    <col min="11778" max="11778" width="79" customWidth="1"/>
    <col min="11779" max="11779" width="22.42578125" customWidth="1"/>
    <col min="11780" max="11780" width="23.42578125" customWidth="1"/>
    <col min="12033" max="12033" width="3.7109375" customWidth="1"/>
    <col min="12034" max="12034" width="79" customWidth="1"/>
    <col min="12035" max="12035" width="22.42578125" customWidth="1"/>
    <col min="12036" max="12036" width="23.42578125" customWidth="1"/>
    <col min="12289" max="12289" width="3.7109375" customWidth="1"/>
    <col min="12290" max="12290" width="79" customWidth="1"/>
    <col min="12291" max="12291" width="22.42578125" customWidth="1"/>
    <col min="12292" max="12292" width="23.42578125" customWidth="1"/>
    <col min="12545" max="12545" width="3.7109375" customWidth="1"/>
    <col min="12546" max="12546" width="79" customWidth="1"/>
    <col min="12547" max="12547" width="22.42578125" customWidth="1"/>
    <col min="12548" max="12548" width="23.42578125" customWidth="1"/>
    <col min="12801" max="12801" width="3.7109375" customWidth="1"/>
    <col min="12802" max="12802" width="79" customWidth="1"/>
    <col min="12803" max="12803" width="22.42578125" customWidth="1"/>
    <col min="12804" max="12804" width="23.42578125" customWidth="1"/>
    <col min="13057" max="13057" width="3.7109375" customWidth="1"/>
    <col min="13058" max="13058" width="79" customWidth="1"/>
    <col min="13059" max="13059" width="22.42578125" customWidth="1"/>
    <col min="13060" max="13060" width="23.42578125" customWidth="1"/>
    <col min="13313" max="13313" width="3.7109375" customWidth="1"/>
    <col min="13314" max="13314" width="79" customWidth="1"/>
    <col min="13315" max="13315" width="22.42578125" customWidth="1"/>
    <col min="13316" max="13316" width="23.42578125" customWidth="1"/>
    <col min="13569" max="13569" width="3.7109375" customWidth="1"/>
    <col min="13570" max="13570" width="79" customWidth="1"/>
    <col min="13571" max="13571" width="22.42578125" customWidth="1"/>
    <col min="13572" max="13572" width="23.42578125" customWidth="1"/>
    <col min="13825" max="13825" width="3.7109375" customWidth="1"/>
    <col min="13826" max="13826" width="79" customWidth="1"/>
    <col min="13827" max="13827" width="22.42578125" customWidth="1"/>
    <col min="13828" max="13828" width="23.42578125" customWidth="1"/>
    <col min="14081" max="14081" width="3.7109375" customWidth="1"/>
    <col min="14082" max="14082" width="79" customWidth="1"/>
    <col min="14083" max="14083" width="22.42578125" customWidth="1"/>
    <col min="14084" max="14084" width="23.42578125" customWidth="1"/>
    <col min="14337" max="14337" width="3.7109375" customWidth="1"/>
    <col min="14338" max="14338" width="79" customWidth="1"/>
    <col min="14339" max="14339" width="22.42578125" customWidth="1"/>
    <col min="14340" max="14340" width="23.42578125" customWidth="1"/>
    <col min="14593" max="14593" width="3.7109375" customWidth="1"/>
    <col min="14594" max="14594" width="79" customWidth="1"/>
    <col min="14595" max="14595" width="22.42578125" customWidth="1"/>
    <col min="14596" max="14596" width="23.42578125" customWidth="1"/>
    <col min="14849" max="14849" width="3.7109375" customWidth="1"/>
    <col min="14850" max="14850" width="79" customWidth="1"/>
    <col min="14851" max="14851" width="22.42578125" customWidth="1"/>
    <col min="14852" max="14852" width="23.42578125" customWidth="1"/>
    <col min="15105" max="15105" width="3.7109375" customWidth="1"/>
    <col min="15106" max="15106" width="79" customWidth="1"/>
    <col min="15107" max="15107" width="22.42578125" customWidth="1"/>
    <col min="15108" max="15108" width="23.42578125" customWidth="1"/>
    <col min="15361" max="15361" width="3.7109375" customWidth="1"/>
    <col min="15362" max="15362" width="79" customWidth="1"/>
    <col min="15363" max="15363" width="22.42578125" customWidth="1"/>
    <col min="15364" max="15364" width="23.42578125" customWidth="1"/>
    <col min="15617" max="15617" width="3.7109375" customWidth="1"/>
    <col min="15618" max="15618" width="79" customWidth="1"/>
    <col min="15619" max="15619" width="22.42578125" customWidth="1"/>
    <col min="15620" max="15620" width="23.42578125" customWidth="1"/>
    <col min="15873" max="15873" width="3.7109375" customWidth="1"/>
    <col min="15874" max="15874" width="79" customWidth="1"/>
    <col min="15875" max="15875" width="22.42578125" customWidth="1"/>
    <col min="15876" max="15876" width="23.42578125" customWidth="1"/>
    <col min="16129" max="16129" width="3.7109375" customWidth="1"/>
    <col min="16130" max="16130" width="79" customWidth="1"/>
    <col min="16131" max="16131" width="22.42578125" customWidth="1"/>
    <col min="16132" max="16132" width="23.42578125" customWidth="1"/>
  </cols>
  <sheetData>
    <row r="1" spans="1:8" ht="15.75">
      <c r="A1" s="4" t="s">
        <v>4</v>
      </c>
      <c r="B1" s="5"/>
      <c r="C1" s="5"/>
      <c r="D1" s="6"/>
      <c r="F1" s="283" t="s">
        <v>5</v>
      </c>
      <c r="G1" s="284"/>
      <c r="H1" s="57" t="s">
        <v>213</v>
      </c>
    </row>
    <row r="2" spans="1:8">
      <c r="A2" s="44" t="s">
        <v>6</v>
      </c>
      <c r="B2" s="44"/>
      <c r="C2" s="279"/>
      <c r="D2" s="279"/>
      <c r="F2" s="58" t="s">
        <v>7</v>
      </c>
      <c r="G2" s="48" t="b">
        <f>IF(SUM(D8:D17)=D7,TRUE,FALSE)</f>
        <v>1</v>
      </c>
      <c r="H2" s="59">
        <f>D7-SUM(D8:D17)</f>
        <v>0</v>
      </c>
    </row>
    <row r="3" spans="1:8">
      <c r="A3" s="44" t="s">
        <v>248</v>
      </c>
      <c r="B3" s="44"/>
      <c r="C3" s="280"/>
      <c r="D3" s="280"/>
      <c r="F3" s="58" t="s">
        <v>8</v>
      </c>
      <c r="G3" s="48" t="b">
        <f>IF(D19+D20+D22+D23+D24+D26+D27+D29+D30+D31+D32+D33+D34+D35+D36+D37=D18,TRUE,FALSE)</f>
        <v>1</v>
      </c>
      <c r="H3" s="59">
        <f>D18-SUM(D19:D20,D22:D24,D26:D27,D29:D37)</f>
        <v>0</v>
      </c>
    </row>
    <row r="4" spans="1:8">
      <c r="A4" s="46" t="s">
        <v>9</v>
      </c>
      <c r="B4" s="60"/>
      <c r="C4" s="281"/>
      <c r="D4" s="281"/>
      <c r="F4" s="58" t="s">
        <v>10</v>
      </c>
      <c r="G4" s="48" t="b">
        <f>IF(D39+D41+D43+D44+D45+D46+D47&lt;=D38,TRUE,FALSE)</f>
        <v>1</v>
      </c>
      <c r="H4" s="59">
        <f>D38-SUM(D39,D41,D43:D47)</f>
        <v>0</v>
      </c>
    </row>
    <row r="5" spans="1:8">
      <c r="A5" s="11"/>
      <c r="B5" s="11"/>
      <c r="C5" s="11"/>
      <c r="D5" s="9"/>
      <c r="F5" s="58" t="s">
        <v>11</v>
      </c>
      <c r="G5" s="48" t="b">
        <f>AND(IF(SUM(D8:D17)&lt;=2.5+D19+D20+D21+D25+D24+D28+D31+D33+D34+D35+D36+D32+D37+D39+D40+D47,TRUE,FALSE),(IF(SUM(D8:D17)&gt;=-2.5+D19+D20+D21+D25+D24+D28+D31+D33+D34+D35+D36+D32+D37+D39+D40+D47,TRUE,FALSE)))</f>
        <v>1</v>
      </c>
      <c r="H5" s="61">
        <f>SUM(D8:D17)-(SUM(D19:D20,D22:D24,D26:D27,D29:D37)+SUM(D39,D41,D43:D47))</f>
        <v>0</v>
      </c>
    </row>
    <row r="6" spans="1:8">
      <c r="A6" s="13" t="s">
        <v>12</v>
      </c>
      <c r="B6" s="14" t="s">
        <v>13</v>
      </c>
      <c r="C6" s="14"/>
      <c r="D6" s="62" t="s">
        <v>14</v>
      </c>
      <c r="F6" s="63"/>
      <c r="G6" s="17"/>
      <c r="H6" s="64"/>
    </row>
    <row r="7" spans="1:8" ht="15.75" thickBot="1">
      <c r="A7" s="65" t="s">
        <v>15</v>
      </c>
      <c r="B7" s="66" t="s">
        <v>16</v>
      </c>
      <c r="C7" s="66"/>
      <c r="D7" s="67">
        <f>SUM(D8:D17)</f>
        <v>0</v>
      </c>
      <c r="F7" s="68" t="s">
        <v>17</v>
      </c>
      <c r="G7" s="49" t="b">
        <f>AND(IF(D9&lt;=2.5+'II. INVESTED ASSETS'!C42,TRUE,FALSE),(IF(D9&gt;=-2.5+'II. INVESTED ASSETS'!C42,TRUE,FALSE)))</f>
        <v>1</v>
      </c>
      <c r="H7" s="69">
        <f>D9-SUM('II. INVESTED ASSETS'!C8:C14,'II. INVESTED ASSETS'!C16:C19,'II. INVESTED ASSETS'!C21:C27,'II. INVESTED ASSETS'!C29:C31,'II. INVESTED ASSETS'!C33:C38,'II. INVESTED ASSETS'!C40:C41)</f>
        <v>0</v>
      </c>
    </row>
    <row r="8" spans="1:8">
      <c r="A8" s="70">
        <v>1</v>
      </c>
      <c r="B8" s="71" t="s">
        <v>18</v>
      </c>
      <c r="C8" s="71"/>
      <c r="D8" s="51"/>
    </row>
    <row r="9" spans="1:8">
      <c r="A9" s="70">
        <v>2</v>
      </c>
      <c r="B9" s="71" t="s">
        <v>19</v>
      </c>
      <c r="C9" s="71"/>
      <c r="D9" s="67">
        <f>'II. INVESTED ASSETS'!C42</f>
        <v>0</v>
      </c>
    </row>
    <row r="10" spans="1:8">
      <c r="A10" s="70">
        <v>3</v>
      </c>
      <c r="B10" s="71" t="s">
        <v>20</v>
      </c>
      <c r="C10" s="71"/>
      <c r="D10" s="51"/>
    </row>
    <row r="11" spans="1:8">
      <c r="A11" s="70">
        <v>4</v>
      </c>
      <c r="B11" s="71" t="s">
        <v>21</v>
      </c>
      <c r="C11" s="71"/>
      <c r="D11" s="51"/>
    </row>
    <row r="12" spans="1:8">
      <c r="A12" s="70">
        <v>5</v>
      </c>
      <c r="B12" s="71" t="s">
        <v>218</v>
      </c>
      <c r="C12" s="71"/>
      <c r="D12" s="51"/>
    </row>
    <row r="13" spans="1:8">
      <c r="A13" s="70">
        <v>6</v>
      </c>
      <c r="B13" s="71" t="s">
        <v>22</v>
      </c>
      <c r="C13" s="71"/>
      <c r="D13" s="51"/>
    </row>
    <row r="14" spans="1:8">
      <c r="A14" s="70">
        <v>7</v>
      </c>
      <c r="B14" s="71" t="s">
        <v>23</v>
      </c>
      <c r="C14" s="71"/>
      <c r="D14" s="51"/>
    </row>
    <row r="15" spans="1:8">
      <c r="A15" s="70">
        <v>8</v>
      </c>
      <c r="B15" s="71" t="s">
        <v>24</v>
      </c>
      <c r="C15" s="71"/>
      <c r="D15" s="51"/>
    </row>
    <row r="16" spans="1:8">
      <c r="A16" s="70">
        <v>9</v>
      </c>
      <c r="B16" s="71" t="s">
        <v>25</v>
      </c>
      <c r="C16" s="71"/>
      <c r="D16" s="51"/>
    </row>
    <row r="17" spans="1:4">
      <c r="A17" s="70">
        <v>10</v>
      </c>
      <c r="B17" s="71" t="s">
        <v>26</v>
      </c>
      <c r="C17" s="71"/>
      <c r="D17" s="51"/>
    </row>
    <row r="18" spans="1:4">
      <c r="A18" s="65" t="s">
        <v>27</v>
      </c>
      <c r="B18" s="66" t="s">
        <v>8</v>
      </c>
      <c r="C18" s="66"/>
      <c r="D18" s="67">
        <f>D19+D20+D21+D24+D25+D28+D31+D33+D35+D34+D36+D32+D37</f>
        <v>0</v>
      </c>
    </row>
    <row r="19" spans="1:4">
      <c r="A19" s="70">
        <v>11</v>
      </c>
      <c r="B19" s="71" t="s">
        <v>28</v>
      </c>
      <c r="C19" s="71"/>
      <c r="D19" s="51"/>
    </row>
    <row r="20" spans="1:4">
      <c r="A20" s="70">
        <v>12</v>
      </c>
      <c r="B20" s="71" t="s">
        <v>29</v>
      </c>
      <c r="C20" s="71"/>
      <c r="D20" s="51"/>
    </row>
    <row r="21" spans="1:4">
      <c r="A21" s="70">
        <v>13</v>
      </c>
      <c r="B21" s="71" t="s">
        <v>30</v>
      </c>
      <c r="C21" s="71"/>
      <c r="D21" s="72">
        <f>D22+D23</f>
        <v>0</v>
      </c>
    </row>
    <row r="22" spans="1:4">
      <c r="A22" s="73">
        <v>13.1</v>
      </c>
      <c r="B22" s="74" t="s">
        <v>31</v>
      </c>
      <c r="C22" s="71"/>
      <c r="D22" s="51"/>
    </row>
    <row r="23" spans="1:4">
      <c r="A23" s="73">
        <v>13.2</v>
      </c>
      <c r="B23" s="74" t="s">
        <v>32</v>
      </c>
      <c r="C23" s="71"/>
      <c r="D23" s="51"/>
    </row>
    <row r="24" spans="1:4">
      <c r="A24" s="70">
        <v>14</v>
      </c>
      <c r="B24" s="71" t="s">
        <v>33</v>
      </c>
      <c r="C24" s="71"/>
      <c r="D24" s="51"/>
    </row>
    <row r="25" spans="1:4">
      <c r="A25" s="70">
        <v>15</v>
      </c>
      <c r="B25" s="71" t="s">
        <v>34</v>
      </c>
      <c r="C25" s="71"/>
      <c r="D25" s="72">
        <f>D26+D27</f>
        <v>0</v>
      </c>
    </row>
    <row r="26" spans="1:4">
      <c r="A26" s="73">
        <v>15.1</v>
      </c>
      <c r="B26" s="74" t="s">
        <v>31</v>
      </c>
      <c r="C26" s="75"/>
      <c r="D26" s="51"/>
    </row>
    <row r="27" spans="1:4">
      <c r="A27" s="73">
        <v>15.2</v>
      </c>
      <c r="B27" s="74" t="s">
        <v>32</v>
      </c>
      <c r="C27" s="75"/>
      <c r="D27" s="51"/>
    </row>
    <row r="28" spans="1:4">
      <c r="A28" s="70">
        <v>16</v>
      </c>
      <c r="B28" s="71" t="s">
        <v>35</v>
      </c>
      <c r="C28" s="76"/>
      <c r="D28" s="67">
        <f>D29+D30</f>
        <v>0</v>
      </c>
    </row>
    <row r="29" spans="1:4">
      <c r="A29" s="73">
        <v>16.100000000000001</v>
      </c>
      <c r="B29" s="74" t="s">
        <v>31</v>
      </c>
      <c r="C29" s="75"/>
      <c r="D29" s="51"/>
    </row>
    <row r="30" spans="1:4">
      <c r="A30" s="73">
        <v>16.2</v>
      </c>
      <c r="B30" s="74" t="s">
        <v>32</v>
      </c>
      <c r="C30" s="75"/>
      <c r="D30" s="51"/>
    </row>
    <row r="31" spans="1:4">
      <c r="A31" s="70">
        <v>17</v>
      </c>
      <c r="B31" s="71" t="s">
        <v>36</v>
      </c>
      <c r="C31" s="71"/>
      <c r="D31" s="51"/>
    </row>
    <row r="32" spans="1:4">
      <c r="A32" s="70">
        <v>18</v>
      </c>
      <c r="B32" s="71" t="s">
        <v>40</v>
      </c>
      <c r="C32" s="71"/>
      <c r="D32" s="51"/>
    </row>
    <row r="33" spans="1:4">
      <c r="A33" s="70">
        <v>19</v>
      </c>
      <c r="B33" s="71" t="s">
        <v>37</v>
      </c>
      <c r="C33" s="71"/>
      <c r="D33" s="51"/>
    </row>
    <row r="34" spans="1:4">
      <c r="A34" s="70">
        <v>20</v>
      </c>
      <c r="B34" s="71" t="s">
        <v>231</v>
      </c>
      <c r="C34" s="71"/>
      <c r="D34" s="51"/>
    </row>
    <row r="35" spans="1:4">
      <c r="A35" s="70">
        <v>21</v>
      </c>
      <c r="B35" s="71" t="s">
        <v>38</v>
      </c>
      <c r="C35" s="71"/>
      <c r="D35" s="51"/>
    </row>
    <row r="36" spans="1:4">
      <c r="A36" s="70">
        <v>22</v>
      </c>
      <c r="B36" s="71" t="s">
        <v>39</v>
      </c>
      <c r="C36" s="71"/>
      <c r="D36" s="51"/>
    </row>
    <row r="37" spans="1:4">
      <c r="A37" s="70">
        <v>23</v>
      </c>
      <c r="B37" s="71" t="s">
        <v>41</v>
      </c>
      <c r="C37" s="71"/>
      <c r="D37" s="51"/>
    </row>
    <row r="38" spans="1:4">
      <c r="A38" s="65" t="s">
        <v>42</v>
      </c>
      <c r="B38" s="66" t="s">
        <v>10</v>
      </c>
      <c r="C38" s="66"/>
      <c r="D38" s="67">
        <f>D39+D40++D47</f>
        <v>0</v>
      </c>
    </row>
    <row r="39" spans="1:4" s="18" customFormat="1">
      <c r="A39" s="77">
        <v>24</v>
      </c>
      <c r="B39" s="71" t="s">
        <v>43</v>
      </c>
      <c r="C39" s="78"/>
      <c r="D39" s="51"/>
    </row>
    <row r="40" spans="1:4">
      <c r="A40" s="70">
        <v>25</v>
      </c>
      <c r="B40" s="71" t="s">
        <v>44</v>
      </c>
      <c r="C40" s="71"/>
      <c r="D40" s="67">
        <f>D41+D42+D46</f>
        <v>0</v>
      </c>
    </row>
    <row r="41" spans="1:4">
      <c r="A41" s="79">
        <v>25.1</v>
      </c>
      <c r="B41" s="80" t="s">
        <v>45</v>
      </c>
      <c r="C41" s="75"/>
      <c r="D41" s="51"/>
    </row>
    <row r="42" spans="1:4">
      <c r="A42" s="79">
        <v>25.2</v>
      </c>
      <c r="B42" s="80" t="s">
        <v>46</v>
      </c>
      <c r="C42" s="75"/>
      <c r="D42" s="67">
        <f>SUM(D43:D45)</f>
        <v>0</v>
      </c>
    </row>
    <row r="43" spans="1:4">
      <c r="A43" s="81" t="s">
        <v>47</v>
      </c>
      <c r="B43" s="82" t="s">
        <v>48</v>
      </c>
      <c r="C43" s="75"/>
      <c r="D43" s="51"/>
    </row>
    <row r="44" spans="1:4">
      <c r="A44" s="81" t="s">
        <v>49</v>
      </c>
      <c r="B44" s="82" t="s">
        <v>50</v>
      </c>
      <c r="C44" s="75"/>
      <c r="D44" s="51"/>
    </row>
    <row r="45" spans="1:4">
      <c r="A45" s="81" t="s">
        <v>51</v>
      </c>
      <c r="B45" s="82" t="s">
        <v>52</v>
      </c>
      <c r="C45" s="75"/>
      <c r="D45" s="51"/>
    </row>
    <row r="46" spans="1:4">
      <c r="A46" s="79">
        <v>25.3</v>
      </c>
      <c r="B46" s="80" t="s">
        <v>53</v>
      </c>
      <c r="C46" s="75"/>
      <c r="D46" s="51"/>
    </row>
    <row r="47" spans="1:4">
      <c r="A47" s="70">
        <v>26</v>
      </c>
      <c r="B47" s="71" t="s">
        <v>54</v>
      </c>
      <c r="C47" s="71"/>
      <c r="D47" s="51"/>
    </row>
    <row r="48" spans="1:4">
      <c r="A48" s="18"/>
      <c r="B48" s="75"/>
      <c r="C48" s="75"/>
      <c r="D48" s="75"/>
    </row>
    <row r="49" spans="1:4" s="84" customFormat="1" ht="16.5">
      <c r="A49" s="83"/>
      <c r="B49" s="19" t="s">
        <v>55</v>
      </c>
      <c r="C49" s="19"/>
      <c r="D49" s="19"/>
    </row>
    <row r="50" spans="1:4" s="84" customFormat="1" ht="16.5">
      <c r="A50" s="83"/>
      <c r="B50" s="19" t="s">
        <v>56</v>
      </c>
      <c r="C50" s="19"/>
      <c r="D50" s="19"/>
    </row>
    <row r="51" spans="1:4" s="86" customFormat="1" ht="12.75">
      <c r="A51" s="20"/>
      <c r="B51" s="85" t="s">
        <v>299</v>
      </c>
      <c r="C51" s="85"/>
      <c r="D51" s="85"/>
    </row>
    <row r="52" spans="1:4" s="86" customFormat="1" ht="52.5" customHeight="1">
      <c r="A52" s="20"/>
      <c r="B52" s="282" t="s">
        <v>300</v>
      </c>
      <c r="C52" s="282"/>
      <c r="D52" s="282"/>
    </row>
    <row r="53" spans="1:4" s="86" customFormat="1" ht="13.5" customHeight="1">
      <c r="A53" s="20"/>
      <c r="B53" s="85" t="s">
        <v>301</v>
      </c>
      <c r="C53" s="172"/>
      <c r="D53" s="172"/>
    </row>
    <row r="54" spans="1:4" s="86" customFormat="1" ht="12.75">
      <c r="A54" s="20"/>
      <c r="B54" s="85" t="s">
        <v>217</v>
      </c>
      <c r="C54" s="85"/>
      <c r="D54" s="85"/>
    </row>
    <row r="55" spans="1:4" s="86" customFormat="1" ht="12.75">
      <c r="A55" s="20"/>
      <c r="B55" s="87"/>
      <c r="C55" s="87"/>
      <c r="D55" s="87"/>
    </row>
    <row r="56" spans="1:4">
      <c r="A56" s="18"/>
      <c r="B56" s="75"/>
      <c r="C56" s="75"/>
      <c r="D56" s="75"/>
    </row>
    <row r="57" spans="1:4" ht="16.5">
      <c r="A57" s="18"/>
      <c r="B57" s="75"/>
      <c r="C57" s="75"/>
      <c r="D57" s="88" t="s">
        <v>57</v>
      </c>
    </row>
    <row r="58" spans="1:4">
      <c r="A58" s="18"/>
      <c r="B58" s="75"/>
      <c r="C58" s="75"/>
      <c r="D58" s="21" t="s">
        <v>58</v>
      </c>
    </row>
  </sheetData>
  <sheetProtection algorithmName="SHA-512" hashValue="HzKoPeWDnT1XUeA1fF6KRZd8mIrOc8KREm4SsskaGdRdTjokuJ5scLvqAQCefmXZ4rz2qeC9oWHwi39RgeHrBg==" saltValue="iMwHiGz+Y20SvXvABU+ZoQ==" spinCount="100000" sheet="1" objects="1" scenarios="1" formatColumns="0"/>
  <protectedRanges>
    <protectedRange algorithmName="SHA-512" hashValue="hgtQ+NZ0KtjgtNwUNT+l7nVYugRKpoBvNgvDy6ucP/qPkLDajFZO69UMERqo3155TNycr3ao1Vca2foBJLAftQ==" saltValue="9UMi4gF+R+uTasg5OM2f+w==" spinCount="100000" sqref="D39 D41 D43:D47" name="Networth"/>
    <protectedRange algorithmName="SHA-512" hashValue="po2MF7ho5/2msj9tBC0gP0Z+Vf9m2xb6QG2cD74dXm4naYWP1SobHS99jtCQIoo7nDwidN8EfG1PGptzD+y/DA==" saltValue="B4M3jtnD1mtLb+nk5tNiKA==" spinCount="100000" sqref="D8 D10:D17" name="Assets"/>
    <protectedRange algorithmName="SHA-512" hashValue="Ibgtd1pmYWDSlleeM/Kg3eqJ6z/b702K3SlyHpzog0EeSJg1siwNmNX9qY3mm7IjgADltPMRbIchUQO5qUtxeQ==" saltValue="iBfKwF6GzumznuRV/TxOKg==" spinCount="100000" sqref="D19:D20 D22:D24 D26:D27 D29:D37" name="Liabilities"/>
    <protectedRange algorithmName="SHA-512" hashValue="EWUTTfx7YT3BktnRgc12KuZf6Y04/MWLXcTCRJf0qLmvhN4fu1v82WMN5IYQeooBvRuaILeiCdPCbcx9ijIPfg==" saltValue="lsAxb4WjTtQizaUCAUOqMw==" spinCount="100000" sqref="C2:D4" name="Company Details_1"/>
  </protectedRanges>
  <mergeCells count="5">
    <mergeCell ref="C2:D2"/>
    <mergeCell ref="C3:D3"/>
    <mergeCell ref="C4:D4"/>
    <mergeCell ref="B52:D52"/>
    <mergeCell ref="F1:G1"/>
  </mergeCells>
  <phoneticPr fontId="58" type="noConversion"/>
  <conditionalFormatting sqref="G2:G5 H6 G7">
    <cfRule type="containsText" dxfId="15" priority="1" operator="containsText" text="OK">
      <formula>NOT(ISERROR(SEARCH("OK",G2)))</formula>
    </cfRule>
    <cfRule type="containsText" dxfId="14" priority="2" operator="containsText" text="ERROR">
      <formula>NOT(ISERROR(SEARCH("ERROR",G2)))</formula>
    </cfRule>
  </conditionalFormatting>
  <printOptions horizontalCentered="1"/>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9"/>
  <sheetViews>
    <sheetView view="pageBreakPreview" zoomScale="110" zoomScaleNormal="100" zoomScaleSheetLayoutView="110" workbookViewId="0">
      <selection activeCell="E15" sqref="E15"/>
    </sheetView>
  </sheetViews>
  <sheetFormatPr defaultColWidth="9.140625" defaultRowHeight="15"/>
  <cols>
    <col min="1" max="1" width="34" style="246" customWidth="1"/>
    <col min="2" max="2" width="51.7109375" style="246" customWidth="1"/>
    <col min="3" max="3" width="26.42578125" style="17" customWidth="1"/>
    <col min="5" max="5" width="27.140625" customWidth="1"/>
    <col min="6" max="6" width="17.42578125" customWidth="1"/>
    <col min="255" max="255" width="3.7109375" customWidth="1"/>
    <col min="256" max="256" width="79" customWidth="1"/>
    <col min="257" max="257" width="22.42578125" customWidth="1"/>
    <col min="258" max="258" width="23.42578125" customWidth="1"/>
    <col min="511" max="511" width="3.7109375" customWidth="1"/>
    <col min="512" max="512" width="79" customWidth="1"/>
    <col min="513" max="513" width="22.42578125" customWidth="1"/>
    <col min="514" max="514" width="23.42578125" customWidth="1"/>
    <col min="767" max="767" width="3.7109375" customWidth="1"/>
    <col min="768" max="768" width="79" customWidth="1"/>
    <col min="769" max="769" width="22.42578125" customWidth="1"/>
    <col min="770" max="770" width="23.42578125" customWidth="1"/>
    <col min="1023" max="1023" width="3.7109375" customWidth="1"/>
    <col min="1024" max="1024" width="79" customWidth="1"/>
    <col min="1025" max="1025" width="22.42578125" customWidth="1"/>
    <col min="1026" max="1026" width="23.42578125" customWidth="1"/>
    <col min="1279" max="1279" width="3.7109375" customWidth="1"/>
    <col min="1280" max="1280" width="79" customWidth="1"/>
    <col min="1281" max="1281" width="22.42578125" customWidth="1"/>
    <col min="1282" max="1282" width="23.42578125" customWidth="1"/>
    <col min="1535" max="1535" width="3.7109375" customWidth="1"/>
    <col min="1536" max="1536" width="79" customWidth="1"/>
    <col min="1537" max="1537" width="22.42578125" customWidth="1"/>
    <col min="1538" max="1538" width="23.42578125" customWidth="1"/>
    <col min="1791" max="1791" width="3.7109375" customWidth="1"/>
    <col min="1792" max="1792" width="79" customWidth="1"/>
    <col min="1793" max="1793" width="22.42578125" customWidth="1"/>
    <col min="1794" max="1794" width="23.42578125" customWidth="1"/>
    <col min="2047" max="2047" width="3.7109375" customWidth="1"/>
    <col min="2048" max="2048" width="79" customWidth="1"/>
    <col min="2049" max="2049" width="22.42578125" customWidth="1"/>
    <col min="2050" max="2050" width="23.42578125" customWidth="1"/>
    <col min="2303" max="2303" width="3.7109375" customWidth="1"/>
    <col min="2304" max="2304" width="79" customWidth="1"/>
    <col min="2305" max="2305" width="22.42578125" customWidth="1"/>
    <col min="2306" max="2306" width="23.42578125" customWidth="1"/>
    <col min="2559" max="2559" width="3.7109375" customWidth="1"/>
    <col min="2560" max="2560" width="79" customWidth="1"/>
    <col min="2561" max="2561" width="22.42578125" customWidth="1"/>
    <col min="2562" max="2562" width="23.42578125" customWidth="1"/>
    <col min="2815" max="2815" width="3.7109375" customWidth="1"/>
    <col min="2816" max="2816" width="79" customWidth="1"/>
    <col min="2817" max="2817" width="22.42578125" customWidth="1"/>
    <col min="2818" max="2818" width="23.42578125" customWidth="1"/>
    <col min="3071" max="3071" width="3.7109375" customWidth="1"/>
    <col min="3072" max="3072" width="79" customWidth="1"/>
    <col min="3073" max="3073" width="22.42578125" customWidth="1"/>
    <col min="3074" max="3074" width="23.42578125" customWidth="1"/>
    <col min="3327" max="3327" width="3.7109375" customWidth="1"/>
    <col min="3328" max="3328" width="79" customWidth="1"/>
    <col min="3329" max="3329" width="22.42578125" customWidth="1"/>
    <col min="3330" max="3330" width="23.42578125" customWidth="1"/>
    <col min="3583" max="3583" width="3.7109375" customWidth="1"/>
    <col min="3584" max="3584" width="79" customWidth="1"/>
    <col min="3585" max="3585" width="22.42578125" customWidth="1"/>
    <col min="3586" max="3586" width="23.42578125" customWidth="1"/>
    <col min="3839" max="3839" width="3.7109375" customWidth="1"/>
    <col min="3840" max="3840" width="79" customWidth="1"/>
    <col min="3841" max="3841" width="22.42578125" customWidth="1"/>
    <col min="3842" max="3842" width="23.42578125" customWidth="1"/>
    <col min="4095" max="4095" width="3.7109375" customWidth="1"/>
    <col min="4096" max="4096" width="79" customWidth="1"/>
    <col min="4097" max="4097" width="22.42578125" customWidth="1"/>
    <col min="4098" max="4098" width="23.42578125" customWidth="1"/>
    <col min="4351" max="4351" width="3.7109375" customWidth="1"/>
    <col min="4352" max="4352" width="79" customWidth="1"/>
    <col min="4353" max="4353" width="22.42578125" customWidth="1"/>
    <col min="4354" max="4354" width="23.42578125" customWidth="1"/>
    <col min="4607" max="4607" width="3.7109375" customWidth="1"/>
    <col min="4608" max="4608" width="79" customWidth="1"/>
    <col min="4609" max="4609" width="22.42578125" customWidth="1"/>
    <col min="4610" max="4610" width="23.42578125" customWidth="1"/>
    <col min="4863" max="4863" width="3.7109375" customWidth="1"/>
    <col min="4864" max="4864" width="79" customWidth="1"/>
    <col min="4865" max="4865" width="22.42578125" customWidth="1"/>
    <col min="4866" max="4866" width="23.42578125" customWidth="1"/>
    <col min="5119" max="5119" width="3.7109375" customWidth="1"/>
    <col min="5120" max="5120" width="79" customWidth="1"/>
    <col min="5121" max="5121" width="22.42578125" customWidth="1"/>
    <col min="5122" max="5122" width="23.42578125" customWidth="1"/>
    <col min="5375" max="5375" width="3.7109375" customWidth="1"/>
    <col min="5376" max="5376" width="79" customWidth="1"/>
    <col min="5377" max="5377" width="22.42578125" customWidth="1"/>
    <col min="5378" max="5378" width="23.42578125" customWidth="1"/>
    <col min="5631" max="5631" width="3.7109375" customWidth="1"/>
    <col min="5632" max="5632" width="79" customWidth="1"/>
    <col min="5633" max="5633" width="22.42578125" customWidth="1"/>
    <col min="5634" max="5634" width="23.42578125" customWidth="1"/>
    <col min="5887" max="5887" width="3.7109375" customWidth="1"/>
    <col min="5888" max="5888" width="79" customWidth="1"/>
    <col min="5889" max="5889" width="22.42578125" customWidth="1"/>
    <col min="5890" max="5890" width="23.42578125" customWidth="1"/>
    <col min="6143" max="6143" width="3.7109375" customWidth="1"/>
    <col min="6144" max="6144" width="79" customWidth="1"/>
    <col min="6145" max="6145" width="22.42578125" customWidth="1"/>
    <col min="6146" max="6146" width="23.42578125" customWidth="1"/>
    <col min="6399" max="6399" width="3.7109375" customWidth="1"/>
    <col min="6400" max="6400" width="79" customWidth="1"/>
    <col min="6401" max="6401" width="22.42578125" customWidth="1"/>
    <col min="6402" max="6402" width="23.42578125" customWidth="1"/>
    <col min="6655" max="6655" width="3.7109375" customWidth="1"/>
    <col min="6656" max="6656" width="79" customWidth="1"/>
    <col min="6657" max="6657" width="22.42578125" customWidth="1"/>
    <col min="6658" max="6658" width="23.42578125" customWidth="1"/>
    <col min="6911" max="6911" width="3.7109375" customWidth="1"/>
    <col min="6912" max="6912" width="79" customWidth="1"/>
    <col min="6913" max="6913" width="22.42578125" customWidth="1"/>
    <col min="6914" max="6914" width="23.42578125" customWidth="1"/>
    <col min="7167" max="7167" width="3.7109375" customWidth="1"/>
    <col min="7168" max="7168" width="79" customWidth="1"/>
    <col min="7169" max="7169" width="22.42578125" customWidth="1"/>
    <col min="7170" max="7170" width="23.42578125" customWidth="1"/>
    <col min="7423" max="7423" width="3.7109375" customWidth="1"/>
    <col min="7424" max="7424" width="79" customWidth="1"/>
    <col min="7425" max="7425" width="22.42578125" customWidth="1"/>
    <col min="7426" max="7426" width="23.42578125" customWidth="1"/>
    <col min="7679" max="7679" width="3.7109375" customWidth="1"/>
    <col min="7680" max="7680" width="79" customWidth="1"/>
    <col min="7681" max="7681" width="22.42578125" customWidth="1"/>
    <col min="7682" max="7682" width="23.42578125" customWidth="1"/>
    <col min="7935" max="7935" width="3.7109375" customWidth="1"/>
    <col min="7936" max="7936" width="79" customWidth="1"/>
    <col min="7937" max="7937" width="22.42578125" customWidth="1"/>
    <col min="7938" max="7938" width="23.42578125" customWidth="1"/>
    <col min="8191" max="8191" width="3.7109375" customWidth="1"/>
    <col min="8192" max="8192" width="79" customWidth="1"/>
    <col min="8193" max="8193" width="22.42578125" customWidth="1"/>
    <col min="8194" max="8194" width="23.42578125" customWidth="1"/>
    <col min="8447" max="8447" width="3.7109375" customWidth="1"/>
    <col min="8448" max="8448" width="79" customWidth="1"/>
    <col min="8449" max="8449" width="22.42578125" customWidth="1"/>
    <col min="8450" max="8450" width="23.42578125" customWidth="1"/>
    <col min="8703" max="8703" width="3.7109375" customWidth="1"/>
    <col min="8704" max="8704" width="79" customWidth="1"/>
    <col min="8705" max="8705" width="22.42578125" customWidth="1"/>
    <col min="8706" max="8706" width="23.42578125" customWidth="1"/>
    <col min="8959" max="8959" width="3.7109375" customWidth="1"/>
    <col min="8960" max="8960" width="79" customWidth="1"/>
    <col min="8961" max="8961" width="22.42578125" customWidth="1"/>
    <col min="8962" max="8962" width="23.42578125" customWidth="1"/>
    <col min="9215" max="9215" width="3.7109375" customWidth="1"/>
    <col min="9216" max="9216" width="79" customWidth="1"/>
    <col min="9217" max="9217" width="22.42578125" customWidth="1"/>
    <col min="9218" max="9218" width="23.42578125" customWidth="1"/>
    <col min="9471" max="9471" width="3.7109375" customWidth="1"/>
    <col min="9472" max="9472" width="79" customWidth="1"/>
    <col min="9473" max="9473" width="22.42578125" customWidth="1"/>
    <col min="9474" max="9474" width="23.42578125" customWidth="1"/>
    <col min="9727" max="9727" width="3.7109375" customWidth="1"/>
    <col min="9728" max="9728" width="79" customWidth="1"/>
    <col min="9729" max="9729" width="22.42578125" customWidth="1"/>
    <col min="9730" max="9730" width="23.42578125" customWidth="1"/>
    <col min="9983" max="9983" width="3.7109375" customWidth="1"/>
    <col min="9984" max="9984" width="79" customWidth="1"/>
    <col min="9985" max="9985" width="22.42578125" customWidth="1"/>
    <col min="9986" max="9986" width="23.42578125" customWidth="1"/>
    <col min="10239" max="10239" width="3.7109375" customWidth="1"/>
    <col min="10240" max="10240" width="79" customWidth="1"/>
    <col min="10241" max="10241" width="22.42578125" customWidth="1"/>
    <col min="10242" max="10242" width="23.42578125" customWidth="1"/>
    <col min="10495" max="10495" width="3.7109375" customWidth="1"/>
    <col min="10496" max="10496" width="79" customWidth="1"/>
    <col min="10497" max="10497" width="22.42578125" customWidth="1"/>
    <col min="10498" max="10498" width="23.42578125" customWidth="1"/>
    <col min="10751" max="10751" width="3.7109375" customWidth="1"/>
    <col min="10752" max="10752" width="79" customWidth="1"/>
    <col min="10753" max="10753" width="22.42578125" customWidth="1"/>
    <col min="10754" max="10754" width="23.42578125" customWidth="1"/>
    <col min="11007" max="11007" width="3.7109375" customWidth="1"/>
    <col min="11008" max="11008" width="79" customWidth="1"/>
    <col min="11009" max="11009" width="22.42578125" customWidth="1"/>
    <col min="11010" max="11010" width="23.42578125" customWidth="1"/>
    <col min="11263" max="11263" width="3.7109375" customWidth="1"/>
    <col min="11264" max="11264" width="79" customWidth="1"/>
    <col min="11265" max="11265" width="22.42578125" customWidth="1"/>
    <col min="11266" max="11266" width="23.42578125" customWidth="1"/>
    <col min="11519" max="11519" width="3.7109375" customWidth="1"/>
    <col min="11520" max="11520" width="79" customWidth="1"/>
    <col min="11521" max="11521" width="22.42578125" customWidth="1"/>
    <col min="11522" max="11522" width="23.42578125" customWidth="1"/>
    <col min="11775" max="11775" width="3.7109375" customWidth="1"/>
    <col min="11776" max="11776" width="79" customWidth="1"/>
    <col min="11777" max="11777" width="22.42578125" customWidth="1"/>
    <col min="11778" max="11778" width="23.42578125" customWidth="1"/>
    <col min="12031" max="12031" width="3.7109375" customWidth="1"/>
    <col min="12032" max="12032" width="79" customWidth="1"/>
    <col min="12033" max="12033" width="22.42578125" customWidth="1"/>
    <col min="12034" max="12034" width="23.42578125" customWidth="1"/>
    <col min="12287" max="12287" width="3.7109375" customWidth="1"/>
    <col min="12288" max="12288" width="79" customWidth="1"/>
    <col min="12289" max="12289" width="22.42578125" customWidth="1"/>
    <col min="12290" max="12290" width="23.42578125" customWidth="1"/>
    <col min="12543" max="12543" width="3.7109375" customWidth="1"/>
    <col min="12544" max="12544" width="79" customWidth="1"/>
    <col min="12545" max="12545" width="22.42578125" customWidth="1"/>
    <col min="12546" max="12546" width="23.42578125" customWidth="1"/>
    <col min="12799" max="12799" width="3.7109375" customWidth="1"/>
    <col min="12800" max="12800" width="79" customWidth="1"/>
    <col min="12801" max="12801" width="22.42578125" customWidth="1"/>
    <col min="12802" max="12802" width="23.42578125" customWidth="1"/>
    <col min="13055" max="13055" width="3.7109375" customWidth="1"/>
    <col min="13056" max="13056" width="79" customWidth="1"/>
    <col min="13057" max="13057" width="22.42578125" customWidth="1"/>
    <col min="13058" max="13058" width="23.42578125" customWidth="1"/>
    <col min="13311" max="13311" width="3.7109375" customWidth="1"/>
    <col min="13312" max="13312" width="79" customWidth="1"/>
    <col min="13313" max="13313" width="22.42578125" customWidth="1"/>
    <col min="13314" max="13314" width="23.42578125" customWidth="1"/>
    <col min="13567" max="13567" width="3.7109375" customWidth="1"/>
    <col min="13568" max="13568" width="79" customWidth="1"/>
    <col min="13569" max="13569" width="22.42578125" customWidth="1"/>
    <col min="13570" max="13570" width="23.42578125" customWidth="1"/>
    <col min="13823" max="13823" width="3.7109375" customWidth="1"/>
    <col min="13824" max="13824" width="79" customWidth="1"/>
    <col min="13825" max="13825" width="22.42578125" customWidth="1"/>
    <col min="13826" max="13826" width="23.42578125" customWidth="1"/>
    <col min="14079" max="14079" width="3.7109375" customWidth="1"/>
    <col min="14080" max="14080" width="79" customWidth="1"/>
    <col min="14081" max="14081" width="22.42578125" customWidth="1"/>
    <col min="14082" max="14082" width="23.42578125" customWidth="1"/>
    <col min="14335" max="14335" width="3.7109375" customWidth="1"/>
    <col min="14336" max="14336" width="79" customWidth="1"/>
    <col min="14337" max="14337" width="22.42578125" customWidth="1"/>
    <col min="14338" max="14338" width="23.42578125" customWidth="1"/>
    <col min="14591" max="14591" width="3.7109375" customWidth="1"/>
    <col min="14592" max="14592" width="79" customWidth="1"/>
    <col min="14593" max="14593" width="22.42578125" customWidth="1"/>
    <col min="14594" max="14594" width="23.42578125" customWidth="1"/>
    <col min="14847" max="14847" width="3.7109375" customWidth="1"/>
    <col min="14848" max="14848" width="79" customWidth="1"/>
    <col min="14849" max="14849" width="22.42578125" customWidth="1"/>
    <col min="14850" max="14850" width="23.42578125" customWidth="1"/>
    <col min="15103" max="15103" width="3.7109375" customWidth="1"/>
    <col min="15104" max="15104" width="79" customWidth="1"/>
    <col min="15105" max="15105" width="22.42578125" customWidth="1"/>
    <col min="15106" max="15106" width="23.42578125" customWidth="1"/>
    <col min="15359" max="15359" width="3.7109375" customWidth="1"/>
    <col min="15360" max="15360" width="79" customWidth="1"/>
    <col min="15361" max="15361" width="22.42578125" customWidth="1"/>
    <col min="15362" max="15362" width="23.42578125" customWidth="1"/>
    <col min="15615" max="15615" width="3.7109375" customWidth="1"/>
    <col min="15616" max="15616" width="79" customWidth="1"/>
    <col min="15617" max="15617" width="22.42578125" customWidth="1"/>
    <col min="15618" max="15618" width="23.42578125" customWidth="1"/>
    <col min="15871" max="15871" width="3.7109375" customWidth="1"/>
    <col min="15872" max="15872" width="79" customWidth="1"/>
    <col min="15873" max="15873" width="22.42578125" customWidth="1"/>
    <col min="15874" max="15874" width="23.42578125" customWidth="1"/>
    <col min="16127" max="16127" width="3.7109375" customWidth="1"/>
    <col min="16128" max="16128" width="79" customWidth="1"/>
    <col min="16129" max="16129" width="22.42578125" customWidth="1"/>
    <col min="16130" max="16130" width="23.42578125" customWidth="1"/>
  </cols>
  <sheetData>
    <row r="1" spans="1:6" ht="15.75">
      <c r="A1" s="228" t="s">
        <v>4</v>
      </c>
      <c r="B1" s="228"/>
      <c r="C1" s="5"/>
      <c r="E1" s="285" t="s">
        <v>5</v>
      </c>
      <c r="F1" s="286"/>
    </row>
    <row r="2" spans="1:6" ht="15.75" thickBot="1">
      <c r="A2" s="44" t="s">
        <v>6</v>
      </c>
      <c r="B2" s="287">
        <f>'I. FINANCIAL CONDITION'!$C$2</f>
        <v>0</v>
      </c>
      <c r="C2" s="288"/>
      <c r="E2" s="47" t="s">
        <v>59</v>
      </c>
      <c r="F2" s="45" t="b">
        <f>AND(IF(C42&lt;=2.5+SUM(C8:C14,C16:C19,C21:C27,C29:C31,C33:C38,C40:C41),TRUE, FALSE),(IF(C42&gt;=-2.5+SUM(C8:C14,C16:C19,C21:C27,C29:C31,C33:C38,C40:C41),TRUE,FALSE)))</f>
        <v>1</v>
      </c>
    </row>
    <row r="3" spans="1:6" ht="16.5" customHeight="1">
      <c r="A3" s="44" t="s">
        <v>248</v>
      </c>
      <c r="B3" s="289">
        <f>'I. FINANCIAL CONDITION'!$C$3</f>
        <v>0</v>
      </c>
      <c r="C3" s="290"/>
    </row>
    <row r="4" spans="1:6">
      <c r="A4" s="230" t="s">
        <v>9</v>
      </c>
      <c r="B4" s="291">
        <f>'I. FINANCIAL CONDITION'!$C$4</f>
        <v>0</v>
      </c>
      <c r="C4" s="292"/>
    </row>
    <row r="5" spans="1:6">
      <c r="A5" s="245"/>
      <c r="B5" s="245"/>
      <c r="C5" s="11"/>
    </row>
    <row r="6" spans="1:6" ht="16.149999999999999" customHeight="1">
      <c r="A6" s="14" t="s">
        <v>60</v>
      </c>
      <c r="B6" s="14"/>
      <c r="C6" s="22" t="s">
        <v>61</v>
      </c>
    </row>
    <row r="7" spans="1:6" s="16" customFormat="1" ht="16.149999999999999" customHeight="1">
      <c r="A7" s="23" t="s">
        <v>62</v>
      </c>
      <c r="B7" s="23"/>
      <c r="C7" s="24">
        <f>SUM(C8:C14)</f>
        <v>0</v>
      </c>
    </row>
    <row r="8" spans="1:6" s="16" customFormat="1" ht="16.149999999999999" customHeight="1">
      <c r="A8" s="71" t="s">
        <v>296</v>
      </c>
      <c r="B8" s="71"/>
      <c r="C8" s="42"/>
    </row>
    <row r="9" spans="1:6" s="16" customFormat="1" ht="16.149999999999999" customHeight="1">
      <c r="A9" s="71" t="s">
        <v>281</v>
      </c>
      <c r="B9" s="71"/>
      <c r="C9" s="42"/>
    </row>
    <row r="10" spans="1:6" s="16" customFormat="1" ht="16.149999999999999" customHeight="1">
      <c r="A10" s="71" t="s">
        <v>63</v>
      </c>
      <c r="B10" s="71"/>
      <c r="C10" s="42"/>
    </row>
    <row r="11" spans="1:6" s="16" customFormat="1" ht="16.149999999999999" customHeight="1">
      <c r="A11" s="71" t="s">
        <v>64</v>
      </c>
      <c r="B11" s="71"/>
      <c r="C11" s="42"/>
    </row>
    <row r="12" spans="1:6" s="16" customFormat="1" ht="16.149999999999999" customHeight="1">
      <c r="A12" s="71" t="s">
        <v>65</v>
      </c>
      <c r="B12" s="71"/>
      <c r="C12" s="42"/>
    </row>
    <row r="13" spans="1:6" s="16" customFormat="1" ht="16.149999999999999" customHeight="1">
      <c r="A13" s="71" t="s">
        <v>66</v>
      </c>
      <c r="B13" s="71"/>
      <c r="C13" s="42"/>
    </row>
    <row r="14" spans="1:6" s="16" customFormat="1" ht="16.149999999999999" customHeight="1">
      <c r="A14" s="71" t="s">
        <v>67</v>
      </c>
      <c r="B14" s="71"/>
      <c r="C14" s="42"/>
    </row>
    <row r="15" spans="1:6" s="16" customFormat="1" ht="14.25">
      <c r="A15" s="25" t="s">
        <v>68</v>
      </c>
      <c r="B15" s="25"/>
      <c r="C15" s="24">
        <f>SUM(C16:C19)</f>
        <v>0</v>
      </c>
    </row>
    <row r="16" spans="1:6" s="15" customFormat="1" ht="14.25">
      <c r="A16" s="71" t="s">
        <v>284</v>
      </c>
      <c r="B16" s="26"/>
      <c r="C16" s="42"/>
    </row>
    <row r="17" spans="1:3" s="15" customFormat="1" ht="14.25">
      <c r="A17" s="71" t="s">
        <v>285</v>
      </c>
      <c r="B17" s="71"/>
      <c r="C17" s="42"/>
    </row>
    <row r="18" spans="1:3" s="15" customFormat="1" ht="14.25">
      <c r="A18" s="71" t="s">
        <v>286</v>
      </c>
      <c r="B18" s="26"/>
      <c r="C18" s="42"/>
    </row>
    <row r="19" spans="1:3" s="15" customFormat="1" ht="14.25">
      <c r="A19" s="71" t="s">
        <v>287</v>
      </c>
      <c r="B19" s="71"/>
      <c r="C19" s="42"/>
    </row>
    <row r="20" spans="1:3" s="16" customFormat="1" ht="16.149999999999999" customHeight="1">
      <c r="A20" s="25" t="s">
        <v>69</v>
      </c>
      <c r="B20" s="25"/>
      <c r="C20" s="24">
        <f>SUM(C21:C27)</f>
        <v>0</v>
      </c>
    </row>
    <row r="21" spans="1:3" s="16" customFormat="1" ht="16.149999999999999" customHeight="1">
      <c r="A21" s="71" t="s">
        <v>283</v>
      </c>
      <c r="B21" s="71"/>
      <c r="C21" s="42"/>
    </row>
    <row r="22" spans="1:3" s="16" customFormat="1" ht="16.149999999999999" customHeight="1">
      <c r="A22" s="71" t="s">
        <v>282</v>
      </c>
      <c r="B22" s="71"/>
      <c r="C22" s="42"/>
    </row>
    <row r="23" spans="1:3" s="16" customFormat="1" ht="16.149999999999999" customHeight="1">
      <c r="A23" s="71" t="s">
        <v>70</v>
      </c>
      <c r="B23" s="71"/>
      <c r="C23" s="42"/>
    </row>
    <row r="24" spans="1:3" s="16" customFormat="1" ht="16.149999999999999" customHeight="1">
      <c r="A24" s="71" t="s">
        <v>71</v>
      </c>
      <c r="B24" s="71"/>
      <c r="C24" s="42"/>
    </row>
    <row r="25" spans="1:3" s="16" customFormat="1" ht="16.149999999999999" customHeight="1">
      <c r="A25" s="71" t="s">
        <v>72</v>
      </c>
      <c r="B25" s="71"/>
      <c r="C25" s="42"/>
    </row>
    <row r="26" spans="1:3" s="16" customFormat="1" ht="16.149999999999999" customHeight="1">
      <c r="A26" s="71" t="s">
        <v>73</v>
      </c>
      <c r="B26" s="71"/>
      <c r="C26" s="42"/>
    </row>
    <row r="27" spans="1:3" s="16" customFormat="1" ht="16.149999999999999" customHeight="1">
      <c r="A27" s="71" t="s">
        <v>74</v>
      </c>
      <c r="B27" s="71"/>
      <c r="C27" s="42"/>
    </row>
    <row r="28" spans="1:3" s="16" customFormat="1" ht="16.149999999999999" customHeight="1">
      <c r="A28" s="25" t="s">
        <v>75</v>
      </c>
      <c r="B28" s="25"/>
      <c r="C28" s="24">
        <f>SUM(C29:C31)</f>
        <v>0</v>
      </c>
    </row>
    <row r="29" spans="1:3" s="16" customFormat="1" ht="16.149999999999999" customHeight="1">
      <c r="A29" s="71" t="s">
        <v>288</v>
      </c>
      <c r="B29" s="71"/>
      <c r="C29" s="42"/>
    </row>
    <row r="30" spans="1:3" s="16" customFormat="1" ht="16.149999999999999" customHeight="1">
      <c r="A30" s="71" t="s">
        <v>76</v>
      </c>
      <c r="B30" s="71"/>
      <c r="C30" s="42"/>
    </row>
    <row r="31" spans="1:3" s="16" customFormat="1" ht="16.149999999999999" customHeight="1">
      <c r="A31" s="71" t="s">
        <v>77</v>
      </c>
      <c r="B31" s="71"/>
      <c r="C31" s="42"/>
    </row>
    <row r="32" spans="1:3" s="16" customFormat="1" ht="16.149999999999999" customHeight="1">
      <c r="A32" s="25" t="s">
        <v>78</v>
      </c>
      <c r="B32" s="25"/>
      <c r="C32" s="24">
        <f>SUM(C33:C35)</f>
        <v>0</v>
      </c>
    </row>
    <row r="33" spans="1:3" s="16" customFormat="1" ht="16.149999999999999" customHeight="1">
      <c r="A33" s="71" t="s">
        <v>289</v>
      </c>
      <c r="B33" s="71"/>
      <c r="C33" s="42"/>
    </row>
    <row r="34" spans="1:3" s="16" customFormat="1" ht="14.25">
      <c r="A34" s="71" t="s">
        <v>290</v>
      </c>
      <c r="B34" s="71"/>
      <c r="C34" s="43"/>
    </row>
    <row r="35" spans="1:3" s="16" customFormat="1" ht="16.149999999999999" customHeight="1">
      <c r="A35" s="71" t="s">
        <v>291</v>
      </c>
      <c r="B35" s="71"/>
      <c r="C35" s="43"/>
    </row>
    <row r="36" spans="1:3" s="16" customFormat="1" ht="16.149999999999999" customHeight="1">
      <c r="A36" s="25" t="s">
        <v>79</v>
      </c>
      <c r="B36" s="25"/>
      <c r="C36" s="42"/>
    </row>
    <row r="37" spans="1:3" s="16" customFormat="1" ht="16.149999999999999" customHeight="1">
      <c r="A37" s="25" t="s">
        <v>230</v>
      </c>
      <c r="B37" s="25"/>
      <c r="C37" s="43"/>
    </row>
    <row r="38" spans="1:3" s="16" customFormat="1" ht="16.149999999999999" customHeight="1">
      <c r="A38" s="25" t="s">
        <v>80</v>
      </c>
      <c r="B38" s="25"/>
      <c r="C38" s="43"/>
    </row>
    <row r="39" spans="1:3" s="16" customFormat="1" ht="16.149999999999999" customHeight="1">
      <c r="A39" s="25" t="s">
        <v>243</v>
      </c>
      <c r="B39" s="25"/>
      <c r="C39" s="24">
        <f>SUM(C40:C41)</f>
        <v>0</v>
      </c>
    </row>
    <row r="40" spans="1:3" s="16" customFormat="1" ht="16.149999999999999" customHeight="1">
      <c r="A40" s="71" t="s">
        <v>292</v>
      </c>
      <c r="B40" s="173"/>
      <c r="C40" s="43"/>
    </row>
    <row r="41" spans="1:3" s="16" customFormat="1" ht="16.149999999999999" customHeight="1">
      <c r="A41" s="71" t="s">
        <v>293</v>
      </c>
      <c r="B41" s="173"/>
      <c r="C41" s="43"/>
    </row>
    <row r="42" spans="1:3" s="16" customFormat="1" ht="16.149999999999999" customHeight="1">
      <c r="A42" s="241" t="s">
        <v>81</v>
      </c>
      <c r="B42" s="241"/>
      <c r="C42" s="27">
        <f>C7+C15+C20+C28+C32+C36+C37+C38+C39</f>
        <v>0</v>
      </c>
    </row>
    <row r="43" spans="1:3">
      <c r="A43" s="28"/>
      <c r="B43" s="28"/>
      <c r="C43" s="29"/>
    </row>
    <row r="44" spans="1:3" ht="10.5" customHeight="1">
      <c r="A44" s="30"/>
      <c r="B44" s="30"/>
      <c r="C44" s="31"/>
    </row>
    <row r="45" spans="1:3" ht="13.5" customHeight="1">
      <c r="A45" s="20" t="s">
        <v>55</v>
      </c>
      <c r="B45" s="20"/>
      <c r="C45" s="31"/>
    </row>
    <row r="46" spans="1:3" ht="13.5" customHeight="1">
      <c r="A46" s="32" t="s">
        <v>82</v>
      </c>
      <c r="B46" s="32"/>
      <c r="C46" s="33"/>
    </row>
    <row r="47" spans="1:3" ht="13.5" customHeight="1">
      <c r="A47" s="34" t="s">
        <v>83</v>
      </c>
      <c r="B47" s="34"/>
      <c r="C47" s="33"/>
    </row>
    <row r="48" spans="1:3" ht="13.5" customHeight="1">
      <c r="A48" s="20"/>
      <c r="B48" s="20"/>
      <c r="C48" s="33"/>
    </row>
    <row r="49" spans="1:3" ht="13.5" customHeight="1">
      <c r="A49" s="20"/>
      <c r="B49" s="20"/>
      <c r="C49" s="33"/>
    </row>
    <row r="50" spans="1:3" ht="13.5" customHeight="1">
      <c r="C50" s="35"/>
    </row>
    <row r="51" spans="1:3" ht="16.149999999999999" customHeight="1">
      <c r="A51" s="293"/>
      <c r="B51" s="293"/>
      <c r="C51" s="293"/>
    </row>
    <row r="52" spans="1:3" ht="16.5">
      <c r="A52" s="247"/>
      <c r="B52" s="247"/>
      <c r="C52" s="36" t="s">
        <v>84</v>
      </c>
    </row>
    <row r="53" spans="1:3">
      <c r="A53" s="247"/>
      <c r="B53" s="247"/>
      <c r="C53" s="21" t="s">
        <v>58</v>
      </c>
    </row>
    <row r="54" spans="1:3">
      <c r="C54" s="37"/>
    </row>
    <row r="55" spans="1:3">
      <c r="C55" s="37"/>
    </row>
    <row r="56" spans="1:3">
      <c r="C56" s="37"/>
    </row>
    <row r="57" spans="1:3">
      <c r="C57" s="37"/>
    </row>
    <row r="58" spans="1:3">
      <c r="C58" s="37"/>
    </row>
    <row r="59" spans="1:3">
      <c r="C59" s="37"/>
    </row>
    <row r="60" spans="1:3">
      <c r="C60" s="37"/>
    </row>
    <row r="61" spans="1:3">
      <c r="C61" s="37"/>
    </row>
    <row r="62" spans="1:3">
      <c r="C62" s="37"/>
    </row>
    <row r="63" spans="1:3">
      <c r="C63" s="37"/>
    </row>
    <row r="64" spans="1:3">
      <c r="C64" s="37"/>
    </row>
    <row r="65" spans="3:3">
      <c r="C65" s="37"/>
    </row>
    <row r="66" spans="3:3">
      <c r="C66" s="37"/>
    </row>
    <row r="67" spans="3:3">
      <c r="C67" s="37"/>
    </row>
    <row r="68" spans="3:3">
      <c r="C68" s="37"/>
    </row>
    <row r="69" spans="3:3">
      <c r="C69" s="37"/>
    </row>
    <row r="70" spans="3:3">
      <c r="C70" s="37"/>
    </row>
    <row r="71" spans="3:3">
      <c r="C71" s="37"/>
    </row>
    <row r="72" spans="3:3">
      <c r="C72" s="37"/>
    </row>
    <row r="73" spans="3:3">
      <c r="C73" s="37"/>
    </row>
    <row r="74" spans="3:3">
      <c r="C74" s="37"/>
    </row>
    <row r="75" spans="3:3">
      <c r="C75" s="37"/>
    </row>
    <row r="76" spans="3:3">
      <c r="C76" s="37"/>
    </row>
    <row r="77" spans="3:3">
      <c r="C77" s="37"/>
    </row>
    <row r="78" spans="3:3">
      <c r="C78" s="37"/>
    </row>
    <row r="79" spans="3:3">
      <c r="C79" s="37"/>
    </row>
    <row r="80" spans="3:3">
      <c r="C80" s="37"/>
    </row>
    <row r="81" spans="3:3">
      <c r="C81" s="37"/>
    </row>
    <row r="82" spans="3:3">
      <c r="C82" s="37"/>
    </row>
    <row r="83" spans="3:3">
      <c r="C83" s="37"/>
    </row>
    <row r="84" spans="3:3">
      <c r="C84" s="37"/>
    </row>
    <row r="85" spans="3:3">
      <c r="C85" s="37"/>
    </row>
    <row r="86" spans="3:3">
      <c r="C86" s="37"/>
    </row>
    <row r="87" spans="3:3">
      <c r="C87" s="37"/>
    </row>
    <row r="88" spans="3:3">
      <c r="C88" s="37"/>
    </row>
    <row r="89" spans="3:3">
      <c r="C89" s="37"/>
    </row>
  </sheetData>
  <sheetProtection algorithmName="SHA-512" hashValue="e6W7NvtBNpuWfcbslNoB8tnuARhk5w/fuAdz9pVbLluMMoXWWkejo2+wSVWIhdkCHXd2vfxDzvkJJD0gnw/JCA==" saltValue="3KKhstUeV/BAPtUySWkWMQ==" spinCount="100000" sheet="1" objects="1" scenarios="1"/>
  <protectedRanges>
    <protectedRange algorithmName="SHA-512" hashValue="7ly2lEr2z5+m8Djz2nYUT6izT1zFAgxcquZGYdBSUd6XrsuGl9ll6ZZZZnXyyPZ+qCM+CNj/6NtqdWqn8oPGjQ==" saltValue="zc3CXSQXsh5h8LKZWZWoog==" spinCount="100000" sqref="C8:C14" name="FVPL"/>
    <protectedRange algorithmName="SHA-512" hashValue="bcb9q+iwd80/U2BLdkL2P675BAcvKlaYnhyGI9sEi64HPcHZRjmchSe9MLh+S1XhnOGk/fqPAYgKeoIxuq1t+Q==" saltValue="6Me2wFdSS0dKV2nMPJiZVQ==" spinCount="100000" sqref="C16:C19" name="FAAC"/>
    <protectedRange algorithmName="SHA-512" hashValue="Yjl0bqY/h1sY5q08JnlxAFVhID2wcYgJ7cAhuMujU1ehxcG036wrpUfNGgi5iwqfjmcvdgb6bskpr6Jcj4mGrA==" saltValue="SAlmr7vSpIJ0z+Z9zMw09Q==" spinCount="100000" sqref="C21:C27" name="FVOCI"/>
    <protectedRange algorithmName="SHA-512" hashValue="aydjyGWW6GJGj2iMO+wfbpoSnATTn9xA5Wipug46ulb3lCi2RGT3Tf2sXPpiGm0Q6hMgpoWPQpPJOzb2l1ZnaQ==" saltValue="9P0q2K+gVJLmEhzlYQWMmA==" spinCount="100000" sqref="C29:C31" name="Loans"/>
    <protectedRange algorithmName="SHA-512" hashValue="uzduRyyS7ErTH78IZMtYtWH/KfCc6Al8dWkkedq0U4lTn4jqQMUegqqfV+ihhg9oQUDO0VjhaP2vQ2Xp9k1YJg==" saltValue="uAAUgr3T+FLOC0uJFrbEkw==" spinCount="100000" sqref="C33:C38 C40:C41" name="ISAJV"/>
  </protectedRanges>
  <mergeCells count="5">
    <mergeCell ref="E1:F1"/>
    <mergeCell ref="B2:C2"/>
    <mergeCell ref="B3:C3"/>
    <mergeCell ref="B4:C4"/>
    <mergeCell ref="A51:C51"/>
  </mergeCells>
  <conditionalFormatting sqref="F2">
    <cfRule type="containsText" dxfId="13" priority="1" operator="containsText" text="OK">
      <formula>NOT(ISERROR(SEARCH("OK",F2)))</formula>
    </cfRule>
    <cfRule type="containsText" dxfId="12" priority="2" operator="containsText" text="ERROR">
      <formula>NOT(ISERROR(SEARCH("ERROR",F2)))</formula>
    </cfRule>
  </conditionalFormatting>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5"/>
  <sheetViews>
    <sheetView view="pageBreakPreview" zoomScaleNormal="100" zoomScaleSheetLayoutView="100" workbookViewId="0">
      <selection activeCell="B11" sqref="B11"/>
    </sheetView>
  </sheetViews>
  <sheetFormatPr defaultColWidth="9.140625" defaultRowHeight="15" customHeight="1"/>
  <cols>
    <col min="1" max="1" width="9" style="244" customWidth="1"/>
    <col min="2" max="2" width="26.7109375" style="244" customWidth="1"/>
    <col min="3" max="3" width="39.140625" style="244" customWidth="1"/>
    <col min="4" max="4" width="27.7109375" customWidth="1"/>
    <col min="6" max="6" width="52.42578125" customWidth="1"/>
    <col min="7" max="7" width="11" customWidth="1"/>
    <col min="256" max="259" width="9.140625" customWidth="1"/>
    <col min="512" max="515" width="9.140625" customWidth="1"/>
    <col min="768" max="771" width="9.140625" customWidth="1"/>
    <col min="1024" max="1027" width="9.140625" customWidth="1"/>
    <col min="1280" max="1283" width="9.140625" customWidth="1"/>
    <col min="1536" max="1539" width="9.140625" customWidth="1"/>
    <col min="1792" max="1795" width="9.140625" customWidth="1"/>
    <col min="2048" max="2051" width="9.140625" customWidth="1"/>
    <col min="2304" max="2307" width="9.140625" customWidth="1"/>
    <col min="2560" max="2563" width="9.140625" customWidth="1"/>
    <col min="2816" max="2819" width="9.140625" customWidth="1"/>
    <col min="3072" max="3075" width="9.140625" customWidth="1"/>
    <col min="3328" max="3331" width="9.140625" customWidth="1"/>
    <col min="3584" max="3587" width="9.140625" customWidth="1"/>
    <col min="3840" max="3843" width="9.140625" customWidth="1"/>
    <col min="4096" max="4099" width="9.140625" customWidth="1"/>
    <col min="4352" max="4355" width="9.140625" customWidth="1"/>
    <col min="4608" max="4611" width="9.140625" customWidth="1"/>
    <col min="4864" max="4867" width="9.140625" customWidth="1"/>
    <col min="5120" max="5123" width="9.140625" customWidth="1"/>
    <col min="5376" max="5379" width="9.140625" customWidth="1"/>
    <col min="5632" max="5635" width="9.140625" customWidth="1"/>
    <col min="5888" max="5891" width="9.140625" customWidth="1"/>
    <col min="6144" max="6147" width="9.140625" customWidth="1"/>
    <col min="6400" max="6403" width="9.140625" customWidth="1"/>
    <col min="6656" max="6659" width="9.140625" customWidth="1"/>
    <col min="6912" max="6915" width="9.140625" customWidth="1"/>
    <col min="7168" max="7171" width="9.140625" customWidth="1"/>
    <col min="7424" max="7427" width="9.140625" customWidth="1"/>
    <col min="7680" max="7683" width="9.140625" customWidth="1"/>
    <col min="7936" max="7939" width="9.140625" customWidth="1"/>
    <col min="8192" max="8195" width="9.140625" customWidth="1"/>
    <col min="8448" max="8451" width="9.140625" customWidth="1"/>
    <col min="8704" max="8707" width="9.140625" customWidth="1"/>
    <col min="8960" max="8963" width="9.140625" customWidth="1"/>
    <col min="9216" max="9219" width="9.140625" customWidth="1"/>
    <col min="9472" max="9475" width="9.140625" customWidth="1"/>
    <col min="9728" max="9731" width="9.140625" customWidth="1"/>
    <col min="9984" max="9987" width="9.140625" customWidth="1"/>
    <col min="10240" max="10243" width="9.140625" customWidth="1"/>
    <col min="10496" max="10499" width="9.140625" customWidth="1"/>
    <col min="10752" max="10755" width="9.140625" customWidth="1"/>
    <col min="11008" max="11011" width="9.140625" customWidth="1"/>
    <col min="11264" max="11267" width="9.140625" customWidth="1"/>
    <col min="11520" max="11523" width="9.140625" customWidth="1"/>
    <col min="11776" max="11779" width="9.140625" customWidth="1"/>
    <col min="12032" max="12035" width="9.140625" customWidth="1"/>
    <col min="12288" max="12291" width="9.140625" customWidth="1"/>
    <col min="12544" max="12547" width="9.140625" customWidth="1"/>
    <col min="12800" max="12803" width="9.140625" customWidth="1"/>
    <col min="13056" max="13059" width="9.140625" customWidth="1"/>
    <col min="13312" max="13315" width="9.140625" customWidth="1"/>
    <col min="13568" max="13571" width="9.140625" customWidth="1"/>
    <col min="13824" max="13827" width="9.140625" customWidth="1"/>
    <col min="14080" max="14083" width="9.140625" customWidth="1"/>
    <col min="14336" max="14339" width="9.140625" customWidth="1"/>
    <col min="14592" max="14595" width="9.140625" customWidth="1"/>
    <col min="14848" max="14851" width="9.140625" customWidth="1"/>
    <col min="15104" max="15107" width="9.140625" customWidth="1"/>
    <col min="15360" max="15363" width="9.140625" customWidth="1"/>
    <col min="15616" max="15619" width="9.140625" customWidth="1"/>
    <col min="15872" max="15875" width="9.140625" customWidth="1"/>
    <col min="16128" max="16131" width="9.140625" customWidth="1"/>
  </cols>
  <sheetData>
    <row r="1" spans="1:7" ht="15.75">
      <c r="A1" s="228" t="s">
        <v>4</v>
      </c>
      <c r="B1" s="229"/>
      <c r="C1" s="9"/>
      <c r="D1" s="7"/>
      <c r="F1" s="295" t="s">
        <v>5</v>
      </c>
      <c r="G1" s="296"/>
    </row>
    <row r="2" spans="1:7">
      <c r="A2" s="44" t="s">
        <v>6</v>
      </c>
      <c r="B2" s="44"/>
      <c r="C2" s="297">
        <f>'I. FINANCIAL CONDITION'!$C$2</f>
        <v>0</v>
      </c>
      <c r="D2" s="297"/>
      <c r="F2" s="58" t="s">
        <v>85</v>
      </c>
      <c r="G2" s="45" t="b">
        <f>AND(IF(D14&lt;=2.5+D7+D9+D10+D12+D13,TRUE,FALSE),(IF(D14&gt;=-2.5+D7+D9+D10+D12+D13,TRUE, FALSE)))</f>
        <v>1</v>
      </c>
    </row>
    <row r="3" spans="1:7" ht="15" customHeight="1">
      <c r="A3" s="44" t="s">
        <v>248</v>
      </c>
      <c r="B3" s="44"/>
      <c r="C3" s="298">
        <f>'I. FINANCIAL CONDITION'!$C$3</f>
        <v>0</v>
      </c>
      <c r="D3" s="298"/>
      <c r="F3" s="58" t="s">
        <v>86</v>
      </c>
      <c r="G3" s="89" t="b">
        <f>AND(IF(D20&lt;=2.5+D7+D9+D10+D12+D13+D15+D17+D18+D19,TRUE,FALSE),(IF(D20&gt;=-2.5+D7+D9+D10+D12+D13+D15+D17+D18+D19,TRUE,FALSE)))</f>
        <v>1</v>
      </c>
    </row>
    <row r="4" spans="1:7">
      <c r="A4" s="230" t="s">
        <v>9</v>
      </c>
      <c r="B4" s="231"/>
      <c r="C4" s="299">
        <f>'I. FINANCIAL CONDITION'!$C$4</f>
        <v>0</v>
      </c>
      <c r="D4" s="299"/>
      <c r="F4" s="58" t="s">
        <v>87</v>
      </c>
      <c r="G4" s="89" t="b">
        <f>AND(IF(D32&lt;=2.5+D22+D23+D24+D25+D26+D27+D28+D29+D30+D31,TRUE,FALSE),(IF(D32&gt;=-2.5+D22+D23+D24+D25+D26+D27+D28+D29+D30+D31,TRUE,FALSE)))</f>
        <v>1</v>
      </c>
    </row>
    <row r="5" spans="1:7">
      <c r="A5" s="232"/>
      <c r="B5" s="232"/>
      <c r="C5" s="9"/>
      <c r="D5" s="12"/>
      <c r="F5" s="58" t="s">
        <v>88</v>
      </c>
      <c r="G5" s="89" t="b">
        <f>AND(IF(D47&lt;=2.5+D20-D32+D33+D41+D42-D43-D44-D45+D46,TRUE,FALSE),(IF(D47&gt;=-2.5+D20-D32+D33+D41+D42-D43-D44-D45+D46,TRUE,FALSE)))</f>
        <v>1</v>
      </c>
    </row>
    <row r="6" spans="1:7">
      <c r="A6" s="13" t="s">
        <v>89</v>
      </c>
      <c r="B6" s="14" t="s">
        <v>222</v>
      </c>
      <c r="C6" s="90"/>
      <c r="D6" s="62" t="s">
        <v>14</v>
      </c>
      <c r="F6" s="58" t="s">
        <v>90</v>
      </c>
      <c r="G6" s="89" t="b">
        <f>AND(IF(D50&lt;=2.5+D20-D32+D33+D41+D42-D43-D44-D45+D46+D48-D49,TRUE,FALSE),(IF(D50&gt;=-2.5+D20-D32+D33+D41+D42-D43-D44-D45+D46+D48-D49,TRUE,FALSE)))</f>
        <v>1</v>
      </c>
    </row>
    <row r="7" spans="1:7" ht="15.75" thickBot="1">
      <c r="A7" s="91" t="s">
        <v>91</v>
      </c>
      <c r="B7" s="92" t="s">
        <v>92</v>
      </c>
      <c r="C7" s="93"/>
      <c r="D7" s="50"/>
      <c r="F7" s="94" t="s">
        <v>212</v>
      </c>
      <c r="G7" s="95" t="b">
        <f>AND(IF(D22&lt;=2.5+'V. CLAIMS'!G16,TRUE,FALSE),(IF(D22&gt;=-2.5+'V. CLAIMS'!G16,TRUE,FALSE)))</f>
        <v>1</v>
      </c>
    </row>
    <row r="8" spans="1:7">
      <c r="A8" s="91" t="s">
        <v>93</v>
      </c>
      <c r="B8" s="92" t="s">
        <v>297</v>
      </c>
      <c r="C8" s="93"/>
      <c r="D8" s="96">
        <f>D9+D10</f>
        <v>0</v>
      </c>
    </row>
    <row r="9" spans="1:7">
      <c r="A9" s="233" t="s">
        <v>94</v>
      </c>
      <c r="B9" s="71" t="s">
        <v>31</v>
      </c>
      <c r="C9" s="17"/>
      <c r="D9" s="50"/>
    </row>
    <row r="10" spans="1:7">
      <c r="A10" s="233" t="s">
        <v>95</v>
      </c>
      <c r="B10" s="71" t="s">
        <v>96</v>
      </c>
      <c r="C10" s="17"/>
      <c r="D10" s="50"/>
    </row>
    <row r="11" spans="1:7">
      <c r="A11" s="91" t="s">
        <v>97</v>
      </c>
      <c r="B11" s="92" t="s">
        <v>298</v>
      </c>
      <c r="C11" s="93"/>
      <c r="D11" s="96">
        <f>D12+D13</f>
        <v>0</v>
      </c>
    </row>
    <row r="12" spans="1:7">
      <c r="A12" s="234" t="s">
        <v>98</v>
      </c>
      <c r="B12" s="71" t="s">
        <v>31</v>
      </c>
      <c r="C12" s="17"/>
      <c r="D12" s="50"/>
      <c r="F12" s="97"/>
    </row>
    <row r="13" spans="1:7">
      <c r="A13" s="234" t="s">
        <v>99</v>
      </c>
      <c r="B13" s="71" t="s">
        <v>96</v>
      </c>
      <c r="C13" s="17"/>
      <c r="D13" s="50"/>
    </row>
    <row r="14" spans="1:7">
      <c r="A14" s="98" t="s">
        <v>295</v>
      </c>
      <c r="B14" s="98"/>
      <c r="C14" s="99"/>
      <c r="D14" s="96">
        <f>D7+D8+D11</f>
        <v>0</v>
      </c>
    </row>
    <row r="15" spans="1:7" ht="15" customHeight="1">
      <c r="A15" s="235">
        <v>5</v>
      </c>
      <c r="B15" s="98" t="s">
        <v>100</v>
      </c>
      <c r="C15" s="99"/>
      <c r="D15" s="50"/>
    </row>
    <row r="16" spans="1:7" ht="15" customHeight="1">
      <c r="A16" s="235">
        <v>6</v>
      </c>
      <c r="B16" s="98" t="s">
        <v>101</v>
      </c>
      <c r="C16" s="99"/>
      <c r="D16" s="96">
        <f>D17+D18+D19</f>
        <v>0</v>
      </c>
    </row>
    <row r="17" spans="1:4">
      <c r="A17" s="233">
        <v>6.1</v>
      </c>
      <c r="B17" s="71" t="s">
        <v>102</v>
      </c>
      <c r="C17" s="17"/>
      <c r="D17" s="50"/>
    </row>
    <row r="18" spans="1:4">
      <c r="A18" s="234">
        <v>6.2</v>
      </c>
      <c r="B18" s="71" t="s">
        <v>103</v>
      </c>
      <c r="C18" s="17"/>
      <c r="D18" s="50"/>
    </row>
    <row r="19" spans="1:4">
      <c r="A19" s="233">
        <v>6.3</v>
      </c>
      <c r="B19" s="71" t="s">
        <v>104</v>
      </c>
      <c r="C19" s="17"/>
      <c r="D19" s="50"/>
    </row>
    <row r="20" spans="1:4" ht="15" customHeight="1">
      <c r="A20" s="236" t="s">
        <v>219</v>
      </c>
      <c r="B20" s="100"/>
      <c r="C20" s="101"/>
      <c r="D20" s="102">
        <f>D14+D15+D16</f>
        <v>0</v>
      </c>
    </row>
    <row r="21" spans="1:4" ht="15" customHeight="1">
      <c r="A21" s="237" t="s">
        <v>105</v>
      </c>
      <c r="B21" s="98" t="s">
        <v>223</v>
      </c>
      <c r="C21" s="99"/>
      <c r="D21" s="96"/>
    </row>
    <row r="22" spans="1:4" ht="15" customHeight="1">
      <c r="A22" s="233">
        <v>7.1</v>
      </c>
      <c r="B22" s="71" t="s">
        <v>242</v>
      </c>
      <c r="C22" s="103"/>
      <c r="D22" s="96">
        <f>'V. CLAIMS'!G16</f>
        <v>0</v>
      </c>
    </row>
    <row r="23" spans="1:4">
      <c r="A23" s="233">
        <v>7.2</v>
      </c>
      <c r="B23" s="71" t="s">
        <v>106</v>
      </c>
      <c r="C23" s="104"/>
      <c r="D23" s="50"/>
    </row>
    <row r="24" spans="1:4" s="222" customFormat="1">
      <c r="A24" s="233">
        <v>7.3</v>
      </c>
      <c r="B24" s="71" t="s">
        <v>220</v>
      </c>
      <c r="C24" s="104"/>
      <c r="D24" s="221"/>
    </row>
    <row r="25" spans="1:4">
      <c r="A25" s="233">
        <v>7.4</v>
      </c>
      <c r="B25" s="71" t="s">
        <v>107</v>
      </c>
      <c r="C25" s="103"/>
      <c r="D25" s="50"/>
    </row>
    <row r="26" spans="1:4" ht="15" customHeight="1">
      <c r="A26" s="233">
        <v>7.5</v>
      </c>
      <c r="B26" s="71" t="s">
        <v>108</v>
      </c>
      <c r="C26" s="103"/>
      <c r="D26" s="50"/>
    </row>
    <row r="27" spans="1:4" ht="15" customHeight="1">
      <c r="A27" s="233">
        <v>7.6</v>
      </c>
      <c r="B27" s="71" t="s">
        <v>109</v>
      </c>
      <c r="C27" s="103"/>
      <c r="D27" s="50"/>
    </row>
    <row r="28" spans="1:4" ht="15" customHeight="1">
      <c r="A28" s="233">
        <v>7.7</v>
      </c>
      <c r="B28" s="71" t="s">
        <v>221</v>
      </c>
      <c r="C28" s="103"/>
      <c r="D28" s="50"/>
    </row>
    <row r="29" spans="1:4" ht="15" customHeight="1">
      <c r="A29" s="233">
        <v>7.8</v>
      </c>
      <c r="B29" s="71" t="s">
        <v>110</v>
      </c>
      <c r="C29" s="103"/>
      <c r="D29" s="50"/>
    </row>
    <row r="30" spans="1:4" ht="15" customHeight="1">
      <c r="A30" s="233">
        <v>7.9</v>
      </c>
      <c r="B30" s="71" t="s">
        <v>111</v>
      </c>
      <c r="C30" s="103"/>
      <c r="D30" s="50"/>
    </row>
    <row r="31" spans="1:4" ht="15" customHeight="1">
      <c r="A31" s="238">
        <v>7.1</v>
      </c>
      <c r="B31" s="71" t="s">
        <v>112</v>
      </c>
      <c r="C31" s="103"/>
      <c r="D31" s="50"/>
    </row>
    <row r="32" spans="1:4" ht="15" customHeight="1">
      <c r="A32" s="236" t="s">
        <v>113</v>
      </c>
      <c r="B32" s="100"/>
      <c r="C32" s="101"/>
      <c r="D32" s="102">
        <f>D22+D23+D24+D25+D26+D27+D28+D29+D30+D31</f>
        <v>0</v>
      </c>
    </row>
    <row r="33" spans="1:7" ht="15" customHeight="1">
      <c r="A33" s="239" t="s">
        <v>114</v>
      </c>
      <c r="B33" s="98" t="s">
        <v>115</v>
      </c>
      <c r="C33" s="99"/>
      <c r="D33" s="96">
        <f>SUM(D34:D40)</f>
        <v>0</v>
      </c>
    </row>
    <row r="34" spans="1:7" ht="15" customHeight="1">
      <c r="A34" s="240" t="s">
        <v>116</v>
      </c>
      <c r="B34" s="71" t="s">
        <v>117</v>
      </c>
      <c r="C34" s="17"/>
      <c r="D34" s="50"/>
    </row>
    <row r="35" spans="1:7" ht="15" customHeight="1">
      <c r="A35" s="240" t="s">
        <v>118</v>
      </c>
      <c r="B35" s="71" t="s">
        <v>119</v>
      </c>
      <c r="C35" s="17"/>
      <c r="D35" s="50"/>
    </row>
    <row r="36" spans="1:7" ht="15" customHeight="1">
      <c r="A36" s="240" t="s">
        <v>120</v>
      </c>
      <c r="B36" s="71" t="s">
        <v>121</v>
      </c>
      <c r="C36" s="17"/>
      <c r="D36" s="50"/>
    </row>
    <row r="37" spans="1:7" ht="15" customHeight="1">
      <c r="A37" s="240" t="s">
        <v>122</v>
      </c>
      <c r="B37" s="71" t="s">
        <v>123</v>
      </c>
      <c r="C37" s="17"/>
      <c r="D37" s="50"/>
    </row>
    <row r="38" spans="1:7" ht="15" customHeight="1">
      <c r="A38" s="240" t="s">
        <v>124</v>
      </c>
      <c r="B38" s="71" t="s">
        <v>125</v>
      </c>
      <c r="C38" s="17"/>
      <c r="D38" s="50"/>
    </row>
    <row r="39" spans="1:7" ht="15" customHeight="1">
      <c r="A39" s="240" t="s">
        <v>126</v>
      </c>
      <c r="B39" s="71" t="s">
        <v>127</v>
      </c>
      <c r="C39" s="17"/>
      <c r="D39" s="50"/>
    </row>
    <row r="40" spans="1:7">
      <c r="A40" s="240" t="s">
        <v>128</v>
      </c>
      <c r="B40" s="71" t="s">
        <v>129</v>
      </c>
      <c r="C40" s="17"/>
      <c r="D40" s="50"/>
    </row>
    <row r="41" spans="1:7">
      <c r="A41" s="237" t="s">
        <v>130</v>
      </c>
      <c r="B41" s="98" t="s">
        <v>224</v>
      </c>
      <c r="C41" s="99"/>
      <c r="D41" s="50"/>
    </row>
    <row r="42" spans="1:7">
      <c r="A42" s="237" t="s">
        <v>131</v>
      </c>
      <c r="B42" s="98" t="s">
        <v>225</v>
      </c>
      <c r="C42" s="99"/>
      <c r="D42" s="50"/>
    </row>
    <row r="43" spans="1:7" ht="15" customHeight="1">
      <c r="A43" s="237" t="s">
        <v>132</v>
      </c>
      <c r="B43" s="98" t="s">
        <v>133</v>
      </c>
      <c r="C43" s="99"/>
      <c r="D43" s="50"/>
    </row>
    <row r="44" spans="1:7" ht="15" customHeight="1">
      <c r="A44" s="237" t="s">
        <v>134</v>
      </c>
      <c r="B44" s="98" t="s">
        <v>226</v>
      </c>
      <c r="C44" s="99"/>
      <c r="D44" s="50"/>
    </row>
    <row r="45" spans="1:7" ht="15" customHeight="1">
      <c r="A45" s="237" t="s">
        <v>135</v>
      </c>
      <c r="B45" s="98" t="s">
        <v>136</v>
      </c>
      <c r="C45" s="99"/>
      <c r="D45" s="50"/>
      <c r="E45" s="16"/>
      <c r="F45" s="16"/>
      <c r="G45" s="16"/>
    </row>
    <row r="46" spans="1:7">
      <c r="A46" s="237" t="s">
        <v>137</v>
      </c>
      <c r="B46" s="98" t="s">
        <v>138</v>
      </c>
      <c r="C46" s="99"/>
      <c r="D46" s="50"/>
    </row>
    <row r="47" spans="1:7" ht="16.5">
      <c r="A47" s="236" t="s">
        <v>229</v>
      </c>
      <c r="B47" s="100"/>
      <c r="C47" s="101"/>
      <c r="D47" s="102">
        <f>D20-D32+D33+D41+D42-D43-D44-D45+D46</f>
        <v>0</v>
      </c>
      <c r="E47" s="84"/>
      <c r="F47" s="84"/>
      <c r="G47" s="84"/>
    </row>
    <row r="48" spans="1:7">
      <c r="A48" s="237" t="s">
        <v>139</v>
      </c>
      <c r="B48" s="98" t="s">
        <v>227</v>
      </c>
      <c r="C48" s="99"/>
      <c r="D48" s="50"/>
    </row>
    <row r="49" spans="1:7" ht="16.5" customHeight="1">
      <c r="A49" s="237" t="s">
        <v>141</v>
      </c>
      <c r="B49" s="98" t="s">
        <v>140</v>
      </c>
      <c r="C49" s="99"/>
      <c r="D49" s="50"/>
      <c r="E49" s="86"/>
      <c r="F49" s="86"/>
      <c r="G49" s="86"/>
    </row>
    <row r="50" spans="1:7" ht="15.75" thickBot="1">
      <c r="A50" s="241" t="s">
        <v>228</v>
      </c>
      <c r="B50" s="242"/>
      <c r="C50" s="101"/>
      <c r="D50" s="105">
        <f>D47-D49+D48</f>
        <v>0</v>
      </c>
      <c r="E50" s="86"/>
      <c r="F50" s="86"/>
      <c r="G50" s="86"/>
    </row>
    <row r="51" spans="1:7" ht="15.75" thickTop="1">
      <c r="A51" s="243"/>
      <c r="B51" s="75"/>
      <c r="C51" s="75"/>
      <c r="D51" s="75"/>
      <c r="E51" s="86"/>
      <c r="F51" s="86"/>
      <c r="G51" s="86"/>
    </row>
    <row r="52" spans="1:7" ht="16.5">
      <c r="A52" s="83"/>
      <c r="B52" s="19" t="s">
        <v>55</v>
      </c>
      <c r="C52" s="19"/>
      <c r="D52" s="19"/>
      <c r="E52" s="86"/>
      <c r="F52" s="86"/>
      <c r="G52" s="86"/>
    </row>
    <row r="53" spans="1:7" ht="25.9" customHeight="1">
      <c r="A53" s="20"/>
      <c r="B53" s="294" t="s">
        <v>294</v>
      </c>
      <c r="C53" s="294"/>
      <c r="D53" s="294"/>
      <c r="E53" s="86"/>
      <c r="F53" s="86"/>
      <c r="G53" s="86"/>
    </row>
    <row r="54" spans="1:7" ht="12.75" customHeight="1">
      <c r="A54" s="20"/>
      <c r="B54" s="294" t="s">
        <v>232</v>
      </c>
      <c r="C54" s="294"/>
      <c r="D54" s="294" t="s">
        <v>142</v>
      </c>
      <c r="E54" s="84"/>
      <c r="F54" s="84"/>
      <c r="G54" s="84"/>
    </row>
    <row r="55" spans="1:7" ht="16.5">
      <c r="A55" s="243"/>
      <c r="B55" s="75"/>
      <c r="C55" s="86"/>
      <c r="D55" s="21" t="s">
        <v>58</v>
      </c>
      <c r="E55" s="84"/>
      <c r="F55" s="84"/>
      <c r="G55" s="84"/>
    </row>
  </sheetData>
  <sheetProtection algorithmName="SHA-512" hashValue="/5xlv3IE6prDi6fmkYq0gILDzMoTyp7YXk+bGTb70uwvoZIj9+Dz0uSA+b5glJa8G1T1CZ1mC3ChxQrVbtmoFA==" saltValue="qPVHNlh9oplgn8OqqDkKHQ==" spinCount="100000" sheet="1" objects="1" scenarios="1" formatColumns="0"/>
  <protectedRanges>
    <protectedRange algorithmName="SHA-512" hashValue="wWDwKPy8etYIOa+TKBs50dO/MvVePimqu9h4qT9QXu+KDV2rwtftgOXRqm8oRyFxwttVMqZS1aaQmsYswLSvUQ==" saltValue="l10/2OhesavaDICKBYxg7A==" spinCount="100000" sqref="D7 D9:D10 D12:D13 D15 D17:D19" name="SOP1"/>
    <protectedRange algorithmName="SHA-512" hashValue="SQnY6/QuvRDrpW4oHlF7j0vEXQV1iKGa68kolESGjAk9GhiTN0p7lvuZi7C41i/iV95x93SUjRxkhTz5kbweMw==" saltValue="rs6eRb1aLcXnom++LrNwFg==" spinCount="100000" sqref="D22:D31 D34:D46 D48:D49" name="SOP2"/>
  </protectedRanges>
  <mergeCells count="6">
    <mergeCell ref="B54:D54"/>
    <mergeCell ref="F1:G1"/>
    <mergeCell ref="C2:D2"/>
    <mergeCell ref="C3:D3"/>
    <mergeCell ref="C4:D4"/>
    <mergeCell ref="B53:D53"/>
  </mergeCells>
  <phoneticPr fontId="57" type="noConversion"/>
  <conditionalFormatting sqref="G2:G7">
    <cfRule type="containsText" dxfId="11" priority="5" operator="containsText" text="OK">
      <formula>NOT(ISERROR(SEARCH("OK",G2)))</formula>
    </cfRule>
    <cfRule type="containsText" dxfId="10" priority="6" operator="containsText" text="ERROR">
      <formula>NOT(ISERROR(SEARCH("ERROR",G2)))</formula>
    </cfRule>
  </conditionalFormatting>
  <printOptions horizontalCentered="1" verticalCentered="1"/>
  <pageMargins left="0.7" right="0.7" top="0.75" bottom="0.75" header="0.3" footer="0.3"/>
  <pageSetup paperSize="9" scale="85" orientation="portrait" r:id="rId1"/>
  <rowBreaks count="1" manualBreakCount="1">
    <brk id="33" max="3" man="1"/>
  </rowBreaks>
  <ignoredErrors>
    <ignoredError sqref="A7:A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74"/>
  <sheetViews>
    <sheetView zoomScale="70" zoomScaleNormal="70" workbookViewId="0">
      <selection activeCell="K6" sqref="K6"/>
    </sheetView>
  </sheetViews>
  <sheetFormatPr defaultColWidth="56.7109375" defaultRowHeight="15"/>
  <cols>
    <col min="1" max="1" width="56.7109375" style="261"/>
    <col min="2" max="2" width="24.28515625" style="3" customWidth="1"/>
    <col min="3" max="3" width="25" style="3" customWidth="1"/>
    <col min="4" max="4" width="24" style="151" customWidth="1"/>
    <col min="5" max="5" width="26.28515625" style="151" customWidth="1"/>
    <col min="6" max="6" width="25.7109375" style="151" customWidth="1"/>
    <col min="7" max="7" width="22.7109375" style="151" customWidth="1"/>
    <col min="8" max="8" width="19.7109375" style="3" customWidth="1"/>
    <col min="9" max="9" width="24" style="3" customWidth="1"/>
    <col min="10" max="10" width="26.28515625" style="3" customWidth="1"/>
    <col min="11" max="11" width="25.7109375" style="3" customWidth="1"/>
    <col min="12" max="13" width="18.7109375" style="3" customWidth="1"/>
    <col min="14" max="14" width="24" style="3" customWidth="1"/>
    <col min="15" max="15" width="26.28515625" style="3" customWidth="1"/>
    <col min="16" max="16" width="18.7109375" style="3" customWidth="1"/>
    <col min="17" max="17" width="24" style="3" customWidth="1"/>
    <col min="18" max="19" width="26.28515625" style="3" customWidth="1"/>
    <col min="20" max="20" width="25.7109375" style="3" customWidth="1"/>
    <col min="21" max="22" width="18.7109375" style="3" customWidth="1"/>
    <col min="23" max="23" width="24" style="3" customWidth="1"/>
    <col min="24" max="24" width="26.28515625" style="3" customWidth="1"/>
    <col min="25" max="25" width="18.7109375" style="3" customWidth="1"/>
    <col min="26" max="26" width="24" style="3" customWidth="1"/>
    <col min="27" max="28" width="26.28515625" style="3" customWidth="1"/>
    <col min="29" max="16384" width="56.7109375" style="3"/>
  </cols>
  <sheetData>
    <row r="1" spans="1:28" ht="19.5">
      <c r="A1" s="228" t="s">
        <v>4</v>
      </c>
      <c r="B1" s="5"/>
      <c r="C1" s="6"/>
      <c r="D1" s="7"/>
      <c r="E1" s="7"/>
      <c r="F1" s="7"/>
      <c r="G1" s="7"/>
      <c r="H1" s="7"/>
      <c r="I1" s="7"/>
      <c r="J1" s="7"/>
      <c r="K1" s="7"/>
      <c r="L1" s="7"/>
      <c r="M1" s="7"/>
      <c r="N1" s="7"/>
      <c r="O1" s="7"/>
      <c r="P1" s="7"/>
      <c r="Q1" s="106"/>
    </row>
    <row r="2" spans="1:28">
      <c r="A2" s="8" t="s">
        <v>6</v>
      </c>
      <c r="B2" s="322">
        <f>'I. FINANCIAL CONDITION'!$C$2</f>
        <v>0</v>
      </c>
      <c r="C2" s="322"/>
      <c r="D2" s="322"/>
      <c r="E2" s="322"/>
      <c r="F2" s="322"/>
      <c r="G2" s="6"/>
      <c r="H2" s="6"/>
      <c r="I2" s="6"/>
      <c r="J2" s="6"/>
      <c r="K2" s="6"/>
      <c r="L2" s="6"/>
      <c r="M2" s="6"/>
      <c r="N2" s="6"/>
      <c r="O2" s="6"/>
      <c r="P2" s="6"/>
    </row>
    <row r="3" spans="1:28">
      <c r="A3" s="44" t="s">
        <v>248</v>
      </c>
      <c r="B3" s="323"/>
      <c r="C3" s="323"/>
      <c r="D3" s="323"/>
      <c r="E3" s="323"/>
      <c r="F3" s="323"/>
      <c r="G3" s="9"/>
      <c r="H3" s="9"/>
      <c r="I3" s="9"/>
      <c r="J3" s="9"/>
      <c r="K3" s="9"/>
      <c r="L3" s="9"/>
      <c r="M3" s="9"/>
      <c r="N3" s="9"/>
      <c r="O3" s="9"/>
      <c r="P3" s="9"/>
    </row>
    <row r="4" spans="1:28">
      <c r="A4" s="248" t="s">
        <v>9</v>
      </c>
      <c r="B4" s="299">
        <f>'I. FINANCIAL CONDITION'!$C$4</f>
        <v>0</v>
      </c>
      <c r="C4" s="299"/>
      <c r="D4" s="299"/>
      <c r="E4" s="299"/>
      <c r="F4" s="299"/>
      <c r="G4" s="10"/>
      <c r="H4" s="10"/>
      <c r="I4" s="10"/>
      <c r="J4" s="10"/>
      <c r="K4" s="10"/>
      <c r="L4" s="10"/>
      <c r="M4" s="10"/>
      <c r="N4" s="10"/>
      <c r="O4" s="10"/>
      <c r="P4" s="10"/>
    </row>
    <row r="5" spans="1:28" ht="15.75">
      <c r="A5" s="245"/>
      <c r="B5" s="11"/>
      <c r="C5" s="9"/>
      <c r="D5" s="12"/>
      <c r="E5" s="12"/>
      <c r="F5" s="12"/>
      <c r="G5" s="12"/>
      <c r="H5" s="12"/>
      <c r="I5" s="12"/>
      <c r="J5" s="12"/>
      <c r="K5" s="12"/>
      <c r="L5" s="12"/>
      <c r="M5" s="12"/>
      <c r="N5" s="12"/>
      <c r="O5" s="12"/>
      <c r="P5" s="12"/>
    </row>
    <row r="6" spans="1:28" s="1" customFormat="1" ht="15.75">
      <c r="A6" s="13" t="s">
        <v>143</v>
      </c>
      <c r="B6" s="14"/>
      <c r="C6" s="13"/>
      <c r="D6" s="13"/>
      <c r="E6" s="13"/>
      <c r="F6" s="13"/>
      <c r="G6" s="13"/>
      <c r="H6" s="13"/>
      <c r="I6" s="13"/>
      <c r="J6" s="13"/>
      <c r="K6" s="13"/>
      <c r="L6" s="13"/>
      <c r="M6" s="13"/>
      <c r="N6" s="13"/>
      <c r="O6" s="13"/>
      <c r="P6" s="13"/>
    </row>
    <row r="7" spans="1:28" ht="16.5" thickBot="1">
      <c r="A7" s="249" t="s">
        <v>251</v>
      </c>
      <c r="B7" s="15"/>
      <c r="C7" s="107"/>
      <c r="D7" s="107"/>
      <c r="E7" s="107"/>
      <c r="F7" s="107"/>
      <c r="G7" s="108"/>
      <c r="H7" s="108"/>
      <c r="I7" s="108"/>
      <c r="J7" s="108"/>
      <c r="K7" s="108"/>
      <c r="L7" s="108"/>
      <c r="M7" s="15"/>
      <c r="N7" s="15"/>
      <c r="O7" s="15"/>
      <c r="P7" s="15"/>
    </row>
    <row r="8" spans="1:28" s="2" customFormat="1" ht="17.25" thickBot="1">
      <c r="A8" s="324"/>
      <c r="B8" s="327" t="s">
        <v>144</v>
      </c>
      <c r="C8" s="327"/>
      <c r="D8" s="327"/>
      <c r="E8" s="327"/>
      <c r="F8" s="327"/>
      <c r="G8" s="327"/>
      <c r="H8" s="327"/>
      <c r="I8" s="327"/>
      <c r="J8" s="327"/>
      <c r="K8" s="109"/>
      <c r="L8" s="109"/>
      <c r="M8" s="109"/>
      <c r="N8" s="109"/>
      <c r="O8" s="109"/>
      <c r="P8" s="109"/>
      <c r="Q8" s="109"/>
      <c r="R8" s="109"/>
      <c r="S8" s="109"/>
      <c r="T8" s="109"/>
      <c r="U8" s="109"/>
      <c r="V8" s="109"/>
      <c r="W8" s="109"/>
      <c r="X8" s="109"/>
      <c r="Y8" s="109"/>
      <c r="Z8" s="109"/>
      <c r="AA8" s="109"/>
      <c r="AB8" s="109"/>
    </row>
    <row r="9" spans="1:28" s="2" customFormat="1" ht="17.25" thickBot="1">
      <c r="A9" s="325"/>
      <c r="B9" s="328" t="s">
        <v>145</v>
      </c>
      <c r="C9" s="328" t="s">
        <v>146</v>
      </c>
      <c r="D9" s="311" t="s">
        <v>147</v>
      </c>
      <c r="E9" s="312"/>
      <c r="F9" s="312"/>
      <c r="G9" s="312"/>
      <c r="H9" s="312"/>
      <c r="I9" s="313"/>
      <c r="J9" s="328" t="s">
        <v>148</v>
      </c>
      <c r="K9" s="109"/>
      <c r="L9" s="109"/>
      <c r="M9" s="109"/>
      <c r="N9" s="109"/>
      <c r="O9" s="109"/>
      <c r="P9" s="109"/>
      <c r="Q9" s="109"/>
      <c r="R9" s="109"/>
      <c r="S9" s="109"/>
      <c r="T9" s="109"/>
      <c r="U9" s="109"/>
      <c r="V9" s="109"/>
      <c r="W9" s="109"/>
      <c r="X9" s="109"/>
      <c r="Y9" s="109"/>
      <c r="Z9" s="109"/>
      <c r="AA9" s="109"/>
      <c r="AB9" s="109"/>
    </row>
    <row r="10" spans="1:28" s="2" customFormat="1" ht="30.75" customHeight="1" thickBot="1">
      <c r="A10" s="326"/>
      <c r="B10" s="328"/>
      <c r="C10" s="328"/>
      <c r="D10" s="311" t="s">
        <v>149</v>
      </c>
      <c r="E10" s="312"/>
      <c r="F10" s="313"/>
      <c r="G10" s="311" t="s">
        <v>150</v>
      </c>
      <c r="H10" s="312"/>
      <c r="I10" s="313"/>
      <c r="J10" s="328"/>
      <c r="K10" s="114"/>
      <c r="L10" s="114"/>
      <c r="M10" s="114"/>
      <c r="N10" s="114"/>
      <c r="O10" s="114"/>
      <c r="P10" s="114"/>
      <c r="Q10" s="114"/>
      <c r="R10" s="114"/>
      <c r="S10" s="114"/>
      <c r="T10" s="115"/>
      <c r="U10" s="114"/>
      <c r="V10" s="114"/>
      <c r="W10" s="114"/>
      <c r="X10" s="114"/>
      <c r="Y10" s="114"/>
      <c r="Z10" s="114"/>
      <c r="AA10" s="114"/>
      <c r="AB10" s="114"/>
    </row>
    <row r="11" spans="1:28" s="2" customFormat="1" ht="16.5" thickBot="1">
      <c r="A11" s="250"/>
      <c r="B11" s="112"/>
      <c r="C11" s="110"/>
      <c r="D11" s="112" t="s">
        <v>151</v>
      </c>
      <c r="E11" s="110" t="s">
        <v>152</v>
      </c>
      <c r="F11" s="113" t="s">
        <v>153</v>
      </c>
      <c r="G11" s="112" t="s">
        <v>151</v>
      </c>
      <c r="H11" s="110" t="s">
        <v>152</v>
      </c>
      <c r="I11" s="110" t="s">
        <v>153</v>
      </c>
      <c r="J11" s="113"/>
      <c r="K11" s="114"/>
      <c r="L11" s="114"/>
      <c r="M11" s="114"/>
      <c r="N11" s="114"/>
      <c r="O11" s="114"/>
      <c r="P11" s="114"/>
      <c r="Q11" s="114"/>
      <c r="R11" s="114"/>
      <c r="S11" s="114"/>
      <c r="T11" s="115"/>
      <c r="U11" s="114"/>
      <c r="V11" s="114"/>
      <c r="W11" s="114"/>
      <c r="X11" s="114"/>
      <c r="Y11" s="114"/>
      <c r="Z11" s="114"/>
      <c r="AA11" s="114"/>
      <c r="AB11" s="114"/>
    </row>
    <row r="12" spans="1:28" ht="15.75">
      <c r="A12" s="251" t="s">
        <v>154</v>
      </c>
      <c r="B12" s="116">
        <f>B32+B52</f>
        <v>0</v>
      </c>
      <c r="C12" s="116">
        <f>C32+C52</f>
        <v>0</v>
      </c>
      <c r="D12" s="116">
        <f>D32</f>
        <v>0</v>
      </c>
      <c r="E12" s="116">
        <f>E32</f>
        <v>0</v>
      </c>
      <c r="F12" s="116">
        <f>D12+E12</f>
        <v>0</v>
      </c>
      <c r="G12" s="116">
        <f>G32</f>
        <v>0</v>
      </c>
      <c r="H12" s="116">
        <f>H32</f>
        <v>0</v>
      </c>
      <c r="I12" s="116">
        <f>G12+H12</f>
        <v>0</v>
      </c>
      <c r="J12" s="117">
        <f>J32+J52</f>
        <v>0</v>
      </c>
      <c r="K12" s="118"/>
      <c r="L12" s="118"/>
      <c r="M12" s="118"/>
      <c r="N12" s="118"/>
      <c r="O12" s="118"/>
      <c r="P12" s="118"/>
      <c r="Q12" s="118"/>
      <c r="R12" s="118"/>
      <c r="S12" s="118"/>
      <c r="T12" s="118"/>
      <c r="U12" s="118"/>
      <c r="V12" s="118"/>
      <c r="W12" s="118"/>
      <c r="X12" s="118"/>
      <c r="Y12" s="118"/>
      <c r="Z12" s="118"/>
      <c r="AA12" s="118"/>
      <c r="AB12" s="118"/>
    </row>
    <row r="13" spans="1:28" ht="15.75">
      <c r="A13" s="58" t="s">
        <v>155</v>
      </c>
      <c r="B13" s="119">
        <f>SUM(B14:B17)</f>
        <v>0</v>
      </c>
      <c r="C13" s="119">
        <f t="shared" ref="C13:J13" si="0">SUM(C14:C17)</f>
        <v>0</v>
      </c>
      <c r="D13" s="116">
        <f t="shared" ref="D13:I13" si="1">SUM(D14:D17)</f>
        <v>0</v>
      </c>
      <c r="E13" s="116">
        <f t="shared" si="1"/>
        <v>0</v>
      </c>
      <c r="F13" s="116">
        <f t="shared" si="1"/>
        <v>0</v>
      </c>
      <c r="G13" s="116">
        <f t="shared" si="1"/>
        <v>0</v>
      </c>
      <c r="H13" s="116">
        <f t="shared" si="1"/>
        <v>0</v>
      </c>
      <c r="I13" s="116">
        <f t="shared" si="1"/>
        <v>0</v>
      </c>
      <c r="J13" s="120">
        <f t="shared" si="0"/>
        <v>0</v>
      </c>
      <c r="K13" s="107"/>
      <c r="L13" s="107"/>
      <c r="M13" s="107"/>
      <c r="N13" s="107"/>
      <c r="O13" s="107"/>
      <c r="P13" s="107"/>
      <c r="Q13" s="107"/>
      <c r="R13" s="107"/>
      <c r="S13" s="107"/>
      <c r="T13" s="107"/>
      <c r="U13" s="107"/>
      <c r="V13" s="107"/>
      <c r="W13" s="107"/>
      <c r="X13" s="107"/>
      <c r="Y13" s="107"/>
      <c r="Z13" s="107"/>
      <c r="AA13" s="107"/>
      <c r="AB13" s="107"/>
    </row>
    <row r="14" spans="1:28" ht="15.75">
      <c r="A14" s="252" t="s">
        <v>156</v>
      </c>
      <c r="B14" s="119">
        <f t="shared" ref="B14:C17" si="2">B34+B54</f>
        <v>0</v>
      </c>
      <c r="C14" s="119">
        <f t="shared" si="2"/>
        <v>0</v>
      </c>
      <c r="D14" s="116">
        <f t="shared" ref="D14:E14" si="3">D34</f>
        <v>0</v>
      </c>
      <c r="E14" s="116">
        <f t="shared" si="3"/>
        <v>0</v>
      </c>
      <c r="F14" s="116">
        <f t="shared" ref="F14:F23" si="4">D14+E14</f>
        <v>0</v>
      </c>
      <c r="G14" s="116">
        <f t="shared" ref="G14:H14" si="5">G34</f>
        <v>0</v>
      </c>
      <c r="H14" s="116">
        <f t="shared" si="5"/>
        <v>0</v>
      </c>
      <c r="I14" s="116">
        <f t="shared" ref="I14:I23" si="6">G14+H14</f>
        <v>0</v>
      </c>
      <c r="J14" s="120">
        <f t="shared" ref="J14:J17" si="7">J34+J54</f>
        <v>0</v>
      </c>
      <c r="K14" s="107"/>
      <c r="L14" s="107"/>
      <c r="M14" s="107"/>
      <c r="N14" s="107"/>
      <c r="O14" s="107"/>
      <c r="P14" s="107"/>
      <c r="Q14" s="107"/>
      <c r="R14" s="107"/>
      <c r="S14" s="107"/>
      <c r="T14" s="107"/>
      <c r="U14" s="107"/>
      <c r="V14" s="107"/>
      <c r="W14" s="107"/>
      <c r="X14" s="107"/>
      <c r="Y14" s="107"/>
      <c r="Z14" s="107"/>
      <c r="AA14" s="107"/>
      <c r="AB14" s="107"/>
    </row>
    <row r="15" spans="1:28" ht="15.75">
      <c r="A15" s="252" t="s">
        <v>157</v>
      </c>
      <c r="B15" s="119">
        <f t="shared" si="2"/>
        <v>0</v>
      </c>
      <c r="C15" s="119">
        <f t="shared" si="2"/>
        <v>0</v>
      </c>
      <c r="D15" s="116">
        <f t="shared" ref="D15:E15" si="8">D35</f>
        <v>0</v>
      </c>
      <c r="E15" s="116">
        <f t="shared" si="8"/>
        <v>0</v>
      </c>
      <c r="F15" s="116">
        <f t="shared" si="4"/>
        <v>0</v>
      </c>
      <c r="G15" s="116">
        <f t="shared" ref="G15:H15" si="9">G35</f>
        <v>0</v>
      </c>
      <c r="H15" s="116">
        <f t="shared" si="9"/>
        <v>0</v>
      </c>
      <c r="I15" s="116">
        <f t="shared" si="6"/>
        <v>0</v>
      </c>
      <c r="J15" s="120">
        <f t="shared" si="7"/>
        <v>0</v>
      </c>
      <c r="K15" s="107"/>
      <c r="L15" s="107"/>
      <c r="M15" s="107"/>
      <c r="N15" s="107"/>
      <c r="O15" s="107"/>
      <c r="P15" s="107"/>
      <c r="Q15" s="107"/>
      <c r="R15" s="107"/>
      <c r="S15" s="107"/>
      <c r="T15" s="107"/>
      <c r="U15" s="107"/>
      <c r="V15" s="107"/>
      <c r="W15" s="107"/>
      <c r="X15" s="107"/>
      <c r="Y15" s="107"/>
      <c r="Z15" s="107"/>
      <c r="AA15" s="107"/>
      <c r="AB15" s="107"/>
    </row>
    <row r="16" spans="1:28" ht="15.75">
      <c r="A16" s="252" t="s">
        <v>158</v>
      </c>
      <c r="B16" s="119">
        <f t="shared" si="2"/>
        <v>0</v>
      </c>
      <c r="C16" s="119">
        <f t="shared" si="2"/>
        <v>0</v>
      </c>
      <c r="D16" s="116">
        <f t="shared" ref="D16:E16" si="10">D36</f>
        <v>0</v>
      </c>
      <c r="E16" s="116">
        <f t="shared" si="10"/>
        <v>0</v>
      </c>
      <c r="F16" s="116">
        <f t="shared" si="4"/>
        <v>0</v>
      </c>
      <c r="G16" s="116">
        <f t="shared" ref="G16:H16" si="11">G36</f>
        <v>0</v>
      </c>
      <c r="H16" s="116">
        <f t="shared" si="11"/>
        <v>0</v>
      </c>
      <c r="I16" s="116">
        <f t="shared" si="6"/>
        <v>0</v>
      </c>
      <c r="J16" s="120">
        <f t="shared" si="7"/>
        <v>0</v>
      </c>
      <c r="K16" s="107"/>
      <c r="L16" s="107"/>
      <c r="M16" s="107"/>
      <c r="N16" s="107"/>
      <c r="O16" s="107"/>
      <c r="P16" s="107"/>
      <c r="Q16" s="107"/>
      <c r="R16" s="107"/>
      <c r="S16" s="107"/>
      <c r="T16" s="107"/>
      <c r="U16" s="107"/>
      <c r="V16" s="107"/>
      <c r="W16" s="107"/>
      <c r="X16" s="107"/>
      <c r="Y16" s="107"/>
      <c r="Z16" s="107"/>
      <c r="AA16" s="107"/>
      <c r="AB16" s="107"/>
    </row>
    <row r="17" spans="1:28" ht="15.75">
      <c r="A17" s="252" t="s">
        <v>159</v>
      </c>
      <c r="B17" s="119">
        <f t="shared" si="2"/>
        <v>0</v>
      </c>
      <c r="C17" s="119">
        <f t="shared" si="2"/>
        <v>0</v>
      </c>
      <c r="D17" s="116">
        <f t="shared" ref="D17:E17" si="12">D37</f>
        <v>0</v>
      </c>
      <c r="E17" s="116">
        <f t="shared" si="12"/>
        <v>0</v>
      </c>
      <c r="F17" s="116">
        <f t="shared" si="4"/>
        <v>0</v>
      </c>
      <c r="G17" s="116">
        <f t="shared" ref="G17:H17" si="13">G37</f>
        <v>0</v>
      </c>
      <c r="H17" s="116">
        <f t="shared" si="13"/>
        <v>0</v>
      </c>
      <c r="I17" s="116">
        <f t="shared" si="6"/>
        <v>0</v>
      </c>
      <c r="J17" s="120">
        <f t="shared" si="7"/>
        <v>0</v>
      </c>
      <c r="K17" s="107"/>
      <c r="L17" s="107"/>
      <c r="M17" s="107"/>
      <c r="N17" s="107"/>
      <c r="O17" s="107"/>
      <c r="P17" s="107"/>
      <c r="Q17" s="107"/>
      <c r="R17" s="107"/>
      <c r="S17" s="107"/>
      <c r="T17" s="107"/>
      <c r="U17" s="107"/>
      <c r="V17" s="107"/>
      <c r="W17" s="107"/>
      <c r="X17" s="107"/>
      <c r="Y17" s="107"/>
      <c r="Z17" s="107"/>
      <c r="AA17" s="107"/>
      <c r="AB17" s="107"/>
    </row>
    <row r="18" spans="1:28" ht="15.75">
      <c r="A18" s="253" t="s">
        <v>160</v>
      </c>
      <c r="B18" s="121">
        <f>SUM(B19:B23)</f>
        <v>0</v>
      </c>
      <c r="C18" s="121">
        <f t="shared" ref="C18:J18" si="14">SUM(C19:C23)</f>
        <v>0</v>
      </c>
      <c r="D18" s="116">
        <f>SUM(D19:D23)</f>
        <v>0</v>
      </c>
      <c r="E18" s="116">
        <f t="shared" ref="E18:I18" si="15">SUM(E19:E23)</f>
        <v>0</v>
      </c>
      <c r="F18" s="116">
        <f t="shared" si="15"/>
        <v>0</v>
      </c>
      <c r="G18" s="116">
        <f t="shared" si="15"/>
        <v>0</v>
      </c>
      <c r="H18" s="116">
        <f t="shared" si="15"/>
        <v>0</v>
      </c>
      <c r="I18" s="116">
        <f t="shared" si="15"/>
        <v>0</v>
      </c>
      <c r="J18" s="122">
        <f t="shared" si="14"/>
        <v>0</v>
      </c>
      <c r="K18" s="118"/>
      <c r="L18" s="118"/>
      <c r="M18" s="118"/>
      <c r="N18" s="118"/>
      <c r="O18" s="118"/>
      <c r="P18" s="118"/>
      <c r="Q18" s="118"/>
      <c r="R18" s="118"/>
      <c r="S18" s="118"/>
      <c r="T18" s="118"/>
      <c r="U18" s="118"/>
      <c r="V18" s="118"/>
      <c r="W18" s="118"/>
      <c r="X18" s="118"/>
      <c r="Y18" s="118"/>
      <c r="Z18" s="118"/>
      <c r="AA18" s="118"/>
      <c r="AB18" s="118"/>
    </row>
    <row r="19" spans="1:28" ht="15.75">
      <c r="A19" s="252" t="s">
        <v>161</v>
      </c>
      <c r="B19" s="119">
        <f t="shared" ref="B19:C23" si="16">B39+B59</f>
        <v>0</v>
      </c>
      <c r="C19" s="119">
        <f t="shared" si="16"/>
        <v>0</v>
      </c>
      <c r="D19" s="116">
        <f t="shared" ref="D19:E19" si="17">D39</f>
        <v>0</v>
      </c>
      <c r="E19" s="116">
        <f t="shared" si="17"/>
        <v>0</v>
      </c>
      <c r="F19" s="116">
        <f t="shared" si="4"/>
        <v>0</v>
      </c>
      <c r="G19" s="116">
        <f t="shared" ref="G19:H19" si="18">G39</f>
        <v>0</v>
      </c>
      <c r="H19" s="116">
        <f t="shared" si="18"/>
        <v>0</v>
      </c>
      <c r="I19" s="116">
        <f t="shared" si="6"/>
        <v>0</v>
      </c>
      <c r="J19" s="120">
        <f t="shared" ref="J19:J23" si="19">J39+J59</f>
        <v>0</v>
      </c>
      <c r="K19" s="107"/>
      <c r="L19" s="107"/>
      <c r="M19" s="107"/>
      <c r="N19" s="107"/>
      <c r="O19" s="107"/>
      <c r="P19" s="107"/>
      <c r="Q19" s="107"/>
      <c r="R19" s="107"/>
      <c r="S19" s="107"/>
      <c r="T19" s="107"/>
      <c r="U19" s="107"/>
      <c r="V19" s="107"/>
      <c r="W19" s="107"/>
      <c r="X19" s="107"/>
      <c r="Y19" s="107"/>
      <c r="Z19" s="107"/>
      <c r="AA19" s="107"/>
      <c r="AB19" s="107"/>
    </row>
    <row r="20" spans="1:28" ht="15.75">
      <c r="A20" s="252" t="s">
        <v>162</v>
      </c>
      <c r="B20" s="119">
        <f t="shared" si="16"/>
        <v>0</v>
      </c>
      <c r="C20" s="119">
        <f t="shared" si="16"/>
        <v>0</v>
      </c>
      <c r="D20" s="116">
        <f t="shared" ref="D20:E20" si="20">D40</f>
        <v>0</v>
      </c>
      <c r="E20" s="116">
        <f t="shared" si="20"/>
        <v>0</v>
      </c>
      <c r="F20" s="116">
        <f t="shared" si="4"/>
        <v>0</v>
      </c>
      <c r="G20" s="116">
        <f t="shared" ref="G20:H20" si="21">G40</f>
        <v>0</v>
      </c>
      <c r="H20" s="116">
        <f t="shared" si="21"/>
        <v>0</v>
      </c>
      <c r="I20" s="116">
        <f t="shared" si="6"/>
        <v>0</v>
      </c>
      <c r="J20" s="120">
        <f t="shared" si="19"/>
        <v>0</v>
      </c>
      <c r="K20" s="107"/>
      <c r="L20" s="107"/>
      <c r="M20" s="107"/>
      <c r="N20" s="107"/>
      <c r="O20" s="107"/>
      <c r="P20" s="107"/>
      <c r="Q20" s="107"/>
      <c r="R20" s="107"/>
      <c r="S20" s="107"/>
      <c r="T20" s="107"/>
      <c r="U20" s="107"/>
      <c r="V20" s="107"/>
      <c r="W20" s="107"/>
      <c r="X20" s="107"/>
      <c r="Y20" s="107"/>
      <c r="Z20" s="107"/>
      <c r="AA20" s="107"/>
      <c r="AB20" s="107"/>
    </row>
    <row r="21" spans="1:28" ht="15.75">
      <c r="A21" s="252" t="s">
        <v>163</v>
      </c>
      <c r="B21" s="119">
        <f t="shared" si="16"/>
        <v>0</v>
      </c>
      <c r="C21" s="119">
        <f t="shared" si="16"/>
        <v>0</v>
      </c>
      <c r="D21" s="116">
        <f t="shared" ref="D21:E21" si="22">D41</f>
        <v>0</v>
      </c>
      <c r="E21" s="116">
        <f t="shared" si="22"/>
        <v>0</v>
      </c>
      <c r="F21" s="116">
        <f t="shared" si="4"/>
        <v>0</v>
      </c>
      <c r="G21" s="116">
        <f t="shared" ref="G21:H21" si="23">G41</f>
        <v>0</v>
      </c>
      <c r="H21" s="116">
        <f t="shared" si="23"/>
        <v>0</v>
      </c>
      <c r="I21" s="116">
        <f t="shared" si="6"/>
        <v>0</v>
      </c>
      <c r="J21" s="120">
        <f t="shared" si="19"/>
        <v>0</v>
      </c>
      <c r="K21" s="107"/>
      <c r="L21" s="107"/>
      <c r="M21" s="107"/>
      <c r="N21" s="107"/>
      <c r="O21" s="107"/>
      <c r="P21" s="107"/>
      <c r="Q21" s="107"/>
      <c r="R21" s="107"/>
      <c r="S21" s="107"/>
      <c r="T21" s="107"/>
      <c r="U21" s="107"/>
      <c r="V21" s="107"/>
      <c r="W21" s="107"/>
      <c r="X21" s="107"/>
      <c r="Y21" s="107"/>
      <c r="Z21" s="107"/>
      <c r="AA21" s="107"/>
      <c r="AB21" s="107"/>
    </row>
    <row r="22" spans="1:28" ht="15.75">
      <c r="A22" s="252" t="s">
        <v>164</v>
      </c>
      <c r="B22" s="119">
        <f t="shared" si="16"/>
        <v>0</v>
      </c>
      <c r="C22" s="119">
        <f t="shared" si="16"/>
        <v>0</v>
      </c>
      <c r="D22" s="116">
        <f t="shared" ref="D22:E22" si="24">D42</f>
        <v>0</v>
      </c>
      <c r="E22" s="116">
        <f t="shared" si="24"/>
        <v>0</v>
      </c>
      <c r="F22" s="116">
        <f t="shared" si="4"/>
        <v>0</v>
      </c>
      <c r="G22" s="116">
        <f t="shared" ref="G22:H22" si="25">G42</f>
        <v>0</v>
      </c>
      <c r="H22" s="116">
        <f t="shared" si="25"/>
        <v>0</v>
      </c>
      <c r="I22" s="116">
        <f t="shared" si="6"/>
        <v>0</v>
      </c>
      <c r="J22" s="120">
        <f t="shared" si="19"/>
        <v>0</v>
      </c>
      <c r="K22" s="107"/>
      <c r="L22" s="107"/>
      <c r="M22" s="107"/>
      <c r="N22" s="107"/>
      <c r="O22" s="107"/>
      <c r="P22" s="107"/>
      <c r="Q22" s="107"/>
      <c r="R22" s="107"/>
      <c r="S22" s="107"/>
      <c r="T22" s="107"/>
      <c r="U22" s="107"/>
      <c r="V22" s="107"/>
      <c r="W22" s="107"/>
      <c r="X22" s="107"/>
      <c r="Y22" s="107"/>
      <c r="Z22" s="107"/>
      <c r="AA22" s="107"/>
      <c r="AB22" s="107"/>
    </row>
    <row r="23" spans="1:28" ht="15.75">
      <c r="A23" s="252" t="s">
        <v>165</v>
      </c>
      <c r="B23" s="119">
        <f t="shared" si="16"/>
        <v>0</v>
      </c>
      <c r="C23" s="119">
        <f t="shared" si="16"/>
        <v>0</v>
      </c>
      <c r="D23" s="116">
        <f t="shared" ref="D23:E23" si="26">D43</f>
        <v>0</v>
      </c>
      <c r="E23" s="116">
        <f t="shared" si="26"/>
        <v>0</v>
      </c>
      <c r="F23" s="116">
        <f t="shared" si="4"/>
        <v>0</v>
      </c>
      <c r="G23" s="116">
        <f t="shared" ref="G23:H23" si="27">G43</f>
        <v>0</v>
      </c>
      <c r="H23" s="116">
        <f t="shared" si="27"/>
        <v>0</v>
      </c>
      <c r="I23" s="116">
        <f t="shared" si="6"/>
        <v>0</v>
      </c>
      <c r="J23" s="120">
        <f t="shared" si="19"/>
        <v>0</v>
      </c>
      <c r="K23" s="107"/>
      <c r="L23" s="107"/>
      <c r="M23" s="107"/>
      <c r="N23" s="107"/>
      <c r="O23" s="107"/>
      <c r="P23" s="107"/>
      <c r="Q23" s="107"/>
      <c r="R23" s="107"/>
      <c r="S23" s="107"/>
      <c r="T23" s="107"/>
      <c r="U23" s="107"/>
      <c r="V23" s="107"/>
      <c r="W23" s="107"/>
      <c r="X23" s="107"/>
      <c r="Y23" s="107"/>
      <c r="Z23" s="107"/>
      <c r="AA23" s="107"/>
      <c r="AB23" s="107"/>
    </row>
    <row r="24" spans="1:28" ht="45.75" thickBot="1">
      <c r="A24" s="254" t="s">
        <v>302</v>
      </c>
      <c r="B24" s="123">
        <f>B12+B13-B18</f>
        <v>0</v>
      </c>
      <c r="C24" s="123">
        <f t="shared" ref="C24:J24" si="28">C12+C13-C18</f>
        <v>0</v>
      </c>
      <c r="D24" s="123">
        <f t="shared" si="28"/>
        <v>0</v>
      </c>
      <c r="E24" s="123">
        <f t="shared" si="28"/>
        <v>0</v>
      </c>
      <c r="F24" s="123">
        <f>F12+F13-F18</f>
        <v>0</v>
      </c>
      <c r="G24" s="123">
        <f t="shared" si="28"/>
        <v>0</v>
      </c>
      <c r="H24" s="123">
        <f t="shared" si="28"/>
        <v>0</v>
      </c>
      <c r="I24" s="123">
        <f t="shared" si="28"/>
        <v>0</v>
      </c>
      <c r="J24" s="124">
        <f t="shared" si="28"/>
        <v>0</v>
      </c>
      <c r="K24" s="125"/>
      <c r="L24" s="125"/>
      <c r="M24" s="125"/>
      <c r="N24" s="125"/>
      <c r="O24" s="125"/>
      <c r="P24" s="125"/>
      <c r="Q24" s="125"/>
      <c r="R24" s="125"/>
      <c r="S24" s="125"/>
      <c r="T24" s="125"/>
      <c r="U24" s="125"/>
      <c r="V24" s="125"/>
      <c r="W24" s="125"/>
      <c r="X24" s="125"/>
      <c r="Y24" s="125"/>
      <c r="Z24" s="125"/>
      <c r="AA24" s="125"/>
      <c r="AB24" s="125"/>
    </row>
    <row r="25" spans="1:28" ht="15.75">
      <c r="A25" s="78"/>
      <c r="B25" s="15"/>
      <c r="C25" s="107"/>
      <c r="D25" s="107"/>
      <c r="E25" s="107"/>
      <c r="F25" s="107"/>
      <c r="G25" s="107"/>
      <c r="H25" s="107"/>
      <c r="I25" s="107"/>
      <c r="J25" s="107"/>
      <c r="K25" s="108"/>
      <c r="L25" s="108"/>
      <c r="M25" s="108"/>
      <c r="N25" s="108"/>
      <c r="O25" s="108"/>
      <c r="P25" s="108"/>
      <c r="Q25" s="108"/>
      <c r="R25" s="108"/>
      <c r="S25" s="108"/>
      <c r="T25" s="108"/>
      <c r="U25" s="15"/>
      <c r="V25" s="15"/>
      <c r="W25" s="15"/>
      <c r="X25" s="15"/>
      <c r="Y25" s="15"/>
      <c r="Z25" s="15"/>
      <c r="AA25" s="15"/>
      <c r="AB25" s="15"/>
    </row>
    <row r="26" spans="1:28" ht="16.5" thickBot="1">
      <c r="A26" s="249" t="s">
        <v>249</v>
      </c>
      <c r="B26" s="15"/>
      <c r="C26" s="107"/>
      <c r="D26" s="107"/>
      <c r="E26" s="107"/>
      <c r="F26" s="107"/>
      <c r="G26" s="107"/>
      <c r="H26" s="107"/>
      <c r="I26" s="107"/>
      <c r="J26" s="107"/>
      <c r="K26" s="108"/>
      <c r="L26" s="108"/>
      <c r="M26" s="108"/>
      <c r="N26" s="108"/>
      <c r="O26" s="108"/>
      <c r="P26" s="108"/>
      <c r="Q26" s="108"/>
      <c r="R26" s="108"/>
      <c r="S26" s="108"/>
      <c r="T26" s="108"/>
      <c r="U26" s="15"/>
      <c r="V26" s="15"/>
      <c r="W26" s="15"/>
      <c r="X26" s="15"/>
      <c r="Y26" s="15"/>
      <c r="Z26" s="15"/>
      <c r="AA26" s="15"/>
      <c r="AB26" s="15"/>
    </row>
    <row r="27" spans="1:28" s="2" customFormat="1" ht="17.25" thickBot="1">
      <c r="A27" s="255"/>
      <c r="B27" s="327" t="s">
        <v>144</v>
      </c>
      <c r="C27" s="327"/>
      <c r="D27" s="327"/>
      <c r="E27" s="327"/>
      <c r="F27" s="327"/>
      <c r="G27" s="327"/>
      <c r="H27" s="327"/>
      <c r="I27" s="327"/>
      <c r="J27" s="327"/>
      <c r="K27" s="317" t="s">
        <v>166</v>
      </c>
      <c r="L27" s="318"/>
      <c r="M27" s="318"/>
      <c r="N27" s="318"/>
      <c r="O27" s="318"/>
      <c r="P27" s="318"/>
      <c r="Q27" s="318"/>
      <c r="R27" s="318"/>
      <c r="S27" s="319"/>
      <c r="T27" s="317" t="s">
        <v>167</v>
      </c>
      <c r="U27" s="318"/>
      <c r="V27" s="318"/>
      <c r="W27" s="318"/>
      <c r="X27" s="318"/>
      <c r="Y27" s="318"/>
      <c r="Z27" s="318"/>
      <c r="AA27" s="318"/>
      <c r="AB27" s="319"/>
    </row>
    <row r="28" spans="1:28" s="2" customFormat="1" ht="16.5" customHeight="1" thickBot="1">
      <c r="A28" s="256"/>
      <c r="B28" s="314" t="s">
        <v>145</v>
      </c>
      <c r="C28" s="314" t="s">
        <v>146</v>
      </c>
      <c r="D28" s="311" t="s">
        <v>147</v>
      </c>
      <c r="E28" s="312"/>
      <c r="F28" s="312"/>
      <c r="G28" s="312"/>
      <c r="H28" s="312"/>
      <c r="I28" s="313"/>
      <c r="J28" s="314" t="s">
        <v>148</v>
      </c>
      <c r="K28" s="314" t="s">
        <v>145</v>
      </c>
      <c r="L28" s="314" t="s">
        <v>146</v>
      </c>
      <c r="M28" s="311" t="s">
        <v>147</v>
      </c>
      <c r="N28" s="312"/>
      <c r="O28" s="312"/>
      <c r="P28" s="312"/>
      <c r="Q28" s="312"/>
      <c r="R28" s="313"/>
      <c r="S28" s="314" t="s">
        <v>148</v>
      </c>
      <c r="T28" s="314" t="s">
        <v>145</v>
      </c>
      <c r="U28" s="314" t="s">
        <v>146</v>
      </c>
      <c r="V28" s="311" t="s">
        <v>147</v>
      </c>
      <c r="W28" s="312"/>
      <c r="X28" s="312"/>
      <c r="Y28" s="312"/>
      <c r="Z28" s="312"/>
      <c r="AA28" s="313"/>
      <c r="AB28" s="314" t="s">
        <v>148</v>
      </c>
    </row>
    <row r="29" spans="1:28" s="2" customFormat="1" ht="16.5" customHeight="1" thickBot="1">
      <c r="A29" s="256"/>
      <c r="B29" s="315"/>
      <c r="C29" s="315"/>
      <c r="D29" s="311" t="s">
        <v>149</v>
      </c>
      <c r="E29" s="312"/>
      <c r="F29" s="313"/>
      <c r="G29" s="311" t="s">
        <v>150</v>
      </c>
      <c r="H29" s="312"/>
      <c r="I29" s="313"/>
      <c r="J29" s="315"/>
      <c r="K29" s="315"/>
      <c r="L29" s="315"/>
      <c r="M29" s="311" t="s">
        <v>149</v>
      </c>
      <c r="N29" s="312"/>
      <c r="O29" s="313"/>
      <c r="P29" s="311" t="s">
        <v>150</v>
      </c>
      <c r="Q29" s="312"/>
      <c r="R29" s="313"/>
      <c r="S29" s="315"/>
      <c r="T29" s="315"/>
      <c r="U29" s="315"/>
      <c r="V29" s="311" t="s">
        <v>149</v>
      </c>
      <c r="W29" s="312"/>
      <c r="X29" s="313"/>
      <c r="Y29" s="311" t="s">
        <v>150</v>
      </c>
      <c r="Z29" s="312"/>
      <c r="AA29" s="313"/>
      <c r="AB29" s="315"/>
    </row>
    <row r="30" spans="1:28" s="2" customFormat="1" ht="16.5" thickBot="1">
      <c r="A30" s="256"/>
      <c r="B30" s="316"/>
      <c r="C30" s="316"/>
      <c r="D30" s="111" t="s">
        <v>151</v>
      </c>
      <c r="E30" s="110" t="s">
        <v>152</v>
      </c>
      <c r="F30" s="111" t="s">
        <v>153</v>
      </c>
      <c r="G30" s="110" t="s">
        <v>168</v>
      </c>
      <c r="H30" s="112" t="s">
        <v>152</v>
      </c>
      <c r="I30" s="110" t="s">
        <v>153</v>
      </c>
      <c r="J30" s="316"/>
      <c r="K30" s="316"/>
      <c r="L30" s="316"/>
      <c r="M30" s="111" t="s">
        <v>151</v>
      </c>
      <c r="N30" s="110" t="s">
        <v>152</v>
      </c>
      <c r="O30" s="111" t="s">
        <v>153</v>
      </c>
      <c r="P30" s="110" t="s">
        <v>168</v>
      </c>
      <c r="Q30" s="112" t="s">
        <v>152</v>
      </c>
      <c r="R30" s="110" t="s">
        <v>153</v>
      </c>
      <c r="S30" s="316"/>
      <c r="T30" s="316"/>
      <c r="U30" s="316"/>
      <c r="V30" s="111" t="s">
        <v>151</v>
      </c>
      <c r="W30" s="110" t="s">
        <v>152</v>
      </c>
      <c r="X30" s="111" t="s">
        <v>153</v>
      </c>
      <c r="Y30" s="110" t="s">
        <v>168</v>
      </c>
      <c r="Z30" s="112" t="s">
        <v>152</v>
      </c>
      <c r="AA30" s="110" t="s">
        <v>153</v>
      </c>
      <c r="AB30" s="316"/>
    </row>
    <row r="31" spans="1:28" ht="16.5" thickBot="1">
      <c r="A31" s="257" t="s">
        <v>169</v>
      </c>
      <c r="B31" s="126" t="s">
        <v>170</v>
      </c>
      <c r="C31" s="127" t="s">
        <v>171</v>
      </c>
      <c r="D31" s="305" t="s">
        <v>172</v>
      </c>
      <c r="E31" s="306"/>
      <c r="F31" s="307"/>
      <c r="G31" s="308" t="s">
        <v>173</v>
      </c>
      <c r="H31" s="309"/>
      <c r="I31" s="321"/>
      <c r="J31" s="129" t="s">
        <v>174</v>
      </c>
      <c r="K31" s="130" t="s">
        <v>175</v>
      </c>
      <c r="L31" s="131" t="s">
        <v>176</v>
      </c>
      <c r="M31" s="305" t="s">
        <v>177</v>
      </c>
      <c r="N31" s="306"/>
      <c r="O31" s="307"/>
      <c r="P31" s="305" t="s">
        <v>178</v>
      </c>
      <c r="Q31" s="306"/>
      <c r="R31" s="307"/>
      <c r="S31" s="128" t="s">
        <v>179</v>
      </c>
      <c r="T31" s="128" t="s">
        <v>180</v>
      </c>
      <c r="U31" s="128" t="s">
        <v>181</v>
      </c>
      <c r="V31" s="305" t="s">
        <v>177</v>
      </c>
      <c r="W31" s="306"/>
      <c r="X31" s="307"/>
      <c r="Y31" s="305" t="s">
        <v>178</v>
      </c>
      <c r="Z31" s="306"/>
      <c r="AA31" s="307"/>
      <c r="AB31" s="132" t="s">
        <v>182</v>
      </c>
    </row>
    <row r="32" spans="1:28" ht="15.75">
      <c r="A32" s="58" t="s">
        <v>154</v>
      </c>
      <c r="B32" s="119">
        <f>K32+T32</f>
        <v>0</v>
      </c>
      <c r="C32" s="119">
        <f>L32+U32</f>
        <v>0</v>
      </c>
      <c r="D32" s="119">
        <f t="shared" ref="D32:H43" si="29">M32+V32</f>
        <v>0</v>
      </c>
      <c r="E32" s="119">
        <f t="shared" si="29"/>
        <v>0</v>
      </c>
      <c r="F32" s="119">
        <f>D32+E32</f>
        <v>0</v>
      </c>
      <c r="G32" s="119">
        <f t="shared" si="29"/>
        <v>0</v>
      </c>
      <c r="H32" s="119">
        <f t="shared" si="29"/>
        <v>0</v>
      </c>
      <c r="I32" s="119">
        <f>G32+H32</f>
        <v>0</v>
      </c>
      <c r="J32" s="133">
        <f>S32+AB32</f>
        <v>0</v>
      </c>
      <c r="K32" s="52"/>
      <c r="L32" s="52"/>
      <c r="M32" s="52"/>
      <c r="N32" s="52"/>
      <c r="O32" s="119">
        <f>M32+N32</f>
        <v>0</v>
      </c>
      <c r="P32" s="52"/>
      <c r="Q32" s="52"/>
      <c r="R32" s="119">
        <f>P32+Q32</f>
        <v>0</v>
      </c>
      <c r="S32" s="54"/>
      <c r="T32" s="52"/>
      <c r="U32" s="52"/>
      <c r="V32" s="52"/>
      <c r="W32" s="52"/>
      <c r="X32" s="119">
        <f>V32+W32</f>
        <v>0</v>
      </c>
      <c r="Y32" s="52"/>
      <c r="Z32" s="52"/>
      <c r="AA32" s="119">
        <f>Y32+Z32</f>
        <v>0</v>
      </c>
      <c r="AB32" s="56"/>
    </row>
    <row r="33" spans="1:28" ht="15.75">
      <c r="A33" s="58" t="s">
        <v>155</v>
      </c>
      <c r="B33" s="119">
        <f>SUM(B34:B37)</f>
        <v>0</v>
      </c>
      <c r="C33" s="119">
        <f>SUM(C34:C37)</f>
        <v>0</v>
      </c>
      <c r="D33" s="119">
        <f t="shared" si="29"/>
        <v>0</v>
      </c>
      <c r="E33" s="119">
        <f t="shared" si="29"/>
        <v>0</v>
      </c>
      <c r="F33" s="119">
        <f t="shared" ref="F33:F43" si="30">D33+E33</f>
        <v>0</v>
      </c>
      <c r="G33" s="119">
        <f t="shared" si="29"/>
        <v>0</v>
      </c>
      <c r="H33" s="119">
        <f t="shared" si="29"/>
        <v>0</v>
      </c>
      <c r="I33" s="119">
        <f t="shared" ref="I33:I43" si="31">G33+H33</f>
        <v>0</v>
      </c>
      <c r="J33" s="133">
        <f t="shared" ref="J33:AB33" si="32">SUM(J34:J37)</f>
        <v>0</v>
      </c>
      <c r="K33" s="119">
        <f t="shared" si="32"/>
        <v>0</v>
      </c>
      <c r="L33" s="119">
        <f t="shared" si="32"/>
        <v>0</v>
      </c>
      <c r="M33" s="119">
        <f t="shared" si="32"/>
        <v>0</v>
      </c>
      <c r="N33" s="119">
        <f t="shared" si="32"/>
        <v>0</v>
      </c>
      <c r="O33" s="119">
        <f t="shared" ref="O33:O43" si="33">M33+N33</f>
        <v>0</v>
      </c>
      <c r="P33" s="119">
        <f t="shared" si="32"/>
        <v>0</v>
      </c>
      <c r="Q33" s="119">
        <f t="shared" si="32"/>
        <v>0</v>
      </c>
      <c r="R33" s="119">
        <f t="shared" ref="R33:R43" si="34">P33+Q33</f>
        <v>0</v>
      </c>
      <c r="S33" s="133">
        <f t="shared" si="32"/>
        <v>0</v>
      </c>
      <c r="T33" s="119">
        <f t="shared" si="32"/>
        <v>0</v>
      </c>
      <c r="U33" s="119">
        <f t="shared" si="32"/>
        <v>0</v>
      </c>
      <c r="V33" s="119">
        <f t="shared" ref="V33:W33" si="35">SUM(V34:V37)</f>
        <v>0</v>
      </c>
      <c r="W33" s="119">
        <f t="shared" si="35"/>
        <v>0</v>
      </c>
      <c r="X33" s="119">
        <f t="shared" ref="X33:X43" si="36">V33+W33</f>
        <v>0</v>
      </c>
      <c r="Y33" s="119">
        <f t="shared" ref="Y33:Z33" si="37">SUM(Y34:Y37)</f>
        <v>0</v>
      </c>
      <c r="Z33" s="119">
        <f t="shared" si="37"/>
        <v>0</v>
      </c>
      <c r="AA33" s="119">
        <f t="shared" ref="AA33:AA43" si="38">Y33+Z33</f>
        <v>0</v>
      </c>
      <c r="AB33" s="133">
        <f t="shared" si="32"/>
        <v>0</v>
      </c>
    </row>
    <row r="34" spans="1:28">
      <c r="A34" s="258" t="s">
        <v>183</v>
      </c>
      <c r="B34" s="119">
        <f t="shared" ref="B34:C37" si="39">K34+T34</f>
        <v>0</v>
      </c>
      <c r="C34" s="119">
        <f t="shared" si="39"/>
        <v>0</v>
      </c>
      <c r="D34" s="119">
        <f t="shared" si="29"/>
        <v>0</v>
      </c>
      <c r="E34" s="119">
        <f t="shared" si="29"/>
        <v>0</v>
      </c>
      <c r="F34" s="119">
        <f t="shared" si="30"/>
        <v>0</v>
      </c>
      <c r="G34" s="119">
        <f t="shared" si="29"/>
        <v>0</v>
      </c>
      <c r="H34" s="119">
        <f t="shared" si="29"/>
        <v>0</v>
      </c>
      <c r="I34" s="119">
        <f t="shared" si="31"/>
        <v>0</v>
      </c>
      <c r="J34" s="133">
        <f>S34+AB34</f>
        <v>0</v>
      </c>
      <c r="K34" s="53"/>
      <c r="L34" s="53"/>
      <c r="M34" s="53"/>
      <c r="N34" s="53"/>
      <c r="O34" s="119">
        <f t="shared" si="33"/>
        <v>0</v>
      </c>
      <c r="P34" s="53"/>
      <c r="Q34" s="53"/>
      <c r="R34" s="119">
        <f t="shared" si="34"/>
        <v>0</v>
      </c>
      <c r="S34" s="55"/>
      <c r="T34" s="53"/>
      <c r="U34" s="53"/>
      <c r="V34" s="53"/>
      <c r="W34" s="53"/>
      <c r="X34" s="119">
        <f t="shared" si="36"/>
        <v>0</v>
      </c>
      <c r="Y34" s="53"/>
      <c r="Z34" s="53"/>
      <c r="AA34" s="119">
        <f t="shared" si="38"/>
        <v>0</v>
      </c>
      <c r="AB34" s="55"/>
    </row>
    <row r="35" spans="1:28">
      <c r="A35" s="258" t="s">
        <v>184</v>
      </c>
      <c r="B35" s="119">
        <f t="shared" si="39"/>
        <v>0</v>
      </c>
      <c r="C35" s="119">
        <f t="shared" si="39"/>
        <v>0</v>
      </c>
      <c r="D35" s="119">
        <f t="shared" si="29"/>
        <v>0</v>
      </c>
      <c r="E35" s="119">
        <f t="shared" si="29"/>
        <v>0</v>
      </c>
      <c r="F35" s="119">
        <f t="shared" si="30"/>
        <v>0</v>
      </c>
      <c r="G35" s="119">
        <f t="shared" si="29"/>
        <v>0</v>
      </c>
      <c r="H35" s="119">
        <f t="shared" si="29"/>
        <v>0</v>
      </c>
      <c r="I35" s="119">
        <f t="shared" si="31"/>
        <v>0</v>
      </c>
      <c r="J35" s="133">
        <f>S35+AB35</f>
        <v>0</v>
      </c>
      <c r="K35" s="53"/>
      <c r="L35" s="53"/>
      <c r="M35" s="53"/>
      <c r="N35" s="53"/>
      <c r="O35" s="119">
        <f t="shared" si="33"/>
        <v>0</v>
      </c>
      <c r="P35" s="53"/>
      <c r="Q35" s="53"/>
      <c r="R35" s="119">
        <f t="shared" si="34"/>
        <v>0</v>
      </c>
      <c r="S35" s="55"/>
      <c r="T35" s="53"/>
      <c r="U35" s="53"/>
      <c r="V35" s="53"/>
      <c r="W35" s="53"/>
      <c r="X35" s="119">
        <f t="shared" si="36"/>
        <v>0</v>
      </c>
      <c r="Y35" s="53"/>
      <c r="Z35" s="53"/>
      <c r="AA35" s="119">
        <f t="shared" si="38"/>
        <v>0</v>
      </c>
      <c r="AB35" s="55"/>
    </row>
    <row r="36" spans="1:28">
      <c r="A36" s="258" t="s">
        <v>185</v>
      </c>
      <c r="B36" s="119">
        <f t="shared" si="39"/>
        <v>0</v>
      </c>
      <c r="C36" s="119">
        <f t="shared" si="39"/>
        <v>0</v>
      </c>
      <c r="D36" s="119">
        <f t="shared" si="29"/>
        <v>0</v>
      </c>
      <c r="E36" s="119">
        <f t="shared" si="29"/>
        <v>0</v>
      </c>
      <c r="F36" s="119">
        <f t="shared" si="30"/>
        <v>0</v>
      </c>
      <c r="G36" s="119">
        <f t="shared" si="29"/>
        <v>0</v>
      </c>
      <c r="H36" s="119">
        <f t="shared" si="29"/>
        <v>0</v>
      </c>
      <c r="I36" s="119">
        <f t="shared" si="31"/>
        <v>0</v>
      </c>
      <c r="J36" s="133">
        <f>S36+AB36</f>
        <v>0</v>
      </c>
      <c r="K36" s="53"/>
      <c r="L36" s="53"/>
      <c r="M36" s="53"/>
      <c r="N36" s="53"/>
      <c r="O36" s="119">
        <f t="shared" si="33"/>
        <v>0</v>
      </c>
      <c r="P36" s="53"/>
      <c r="Q36" s="53"/>
      <c r="R36" s="119">
        <f t="shared" si="34"/>
        <v>0</v>
      </c>
      <c r="S36" s="55"/>
      <c r="T36" s="53"/>
      <c r="U36" s="53"/>
      <c r="V36" s="53"/>
      <c r="W36" s="53"/>
      <c r="X36" s="119">
        <f t="shared" si="36"/>
        <v>0</v>
      </c>
      <c r="Y36" s="53"/>
      <c r="Z36" s="53"/>
      <c r="AA36" s="119">
        <f t="shared" si="38"/>
        <v>0</v>
      </c>
      <c r="AB36" s="55"/>
    </row>
    <row r="37" spans="1:28">
      <c r="A37" s="258" t="s">
        <v>186</v>
      </c>
      <c r="B37" s="119">
        <f t="shared" si="39"/>
        <v>0</v>
      </c>
      <c r="C37" s="119">
        <f t="shared" si="39"/>
        <v>0</v>
      </c>
      <c r="D37" s="119">
        <f t="shared" si="29"/>
        <v>0</v>
      </c>
      <c r="E37" s="119">
        <f t="shared" si="29"/>
        <v>0</v>
      </c>
      <c r="F37" s="119">
        <f t="shared" si="30"/>
        <v>0</v>
      </c>
      <c r="G37" s="119">
        <f t="shared" si="29"/>
        <v>0</v>
      </c>
      <c r="H37" s="119">
        <f t="shared" si="29"/>
        <v>0</v>
      </c>
      <c r="I37" s="119">
        <f t="shared" si="31"/>
        <v>0</v>
      </c>
      <c r="J37" s="133">
        <f>S37+AB37</f>
        <v>0</v>
      </c>
      <c r="K37" s="53"/>
      <c r="L37" s="53"/>
      <c r="M37" s="53"/>
      <c r="N37" s="53"/>
      <c r="O37" s="119">
        <f t="shared" si="33"/>
        <v>0</v>
      </c>
      <c r="P37" s="53"/>
      <c r="Q37" s="53"/>
      <c r="R37" s="119">
        <f t="shared" si="34"/>
        <v>0</v>
      </c>
      <c r="S37" s="55"/>
      <c r="T37" s="53"/>
      <c r="U37" s="53"/>
      <c r="V37" s="53"/>
      <c r="W37" s="53"/>
      <c r="X37" s="119">
        <f t="shared" si="36"/>
        <v>0</v>
      </c>
      <c r="Y37" s="53"/>
      <c r="Z37" s="53"/>
      <c r="AA37" s="119">
        <f t="shared" si="38"/>
        <v>0</v>
      </c>
      <c r="AB37" s="55"/>
    </row>
    <row r="38" spans="1:28" ht="15.75">
      <c r="A38" s="253" t="s">
        <v>160</v>
      </c>
      <c r="B38" s="119">
        <f>SUM(B39:B43)</f>
        <v>0</v>
      </c>
      <c r="C38" s="119">
        <f t="shared" ref="C38:AB38" si="40">SUM(C39:C43)</f>
        <v>0</v>
      </c>
      <c r="D38" s="119">
        <f t="shared" si="29"/>
        <v>0</v>
      </c>
      <c r="E38" s="119">
        <f t="shared" si="29"/>
        <v>0</v>
      </c>
      <c r="F38" s="119">
        <f t="shared" si="30"/>
        <v>0</v>
      </c>
      <c r="G38" s="119">
        <f t="shared" si="29"/>
        <v>0</v>
      </c>
      <c r="H38" s="119">
        <f t="shared" si="29"/>
        <v>0</v>
      </c>
      <c r="I38" s="119">
        <f t="shared" si="31"/>
        <v>0</v>
      </c>
      <c r="J38" s="133">
        <f t="shared" si="40"/>
        <v>0</v>
      </c>
      <c r="K38" s="119">
        <f t="shared" si="40"/>
        <v>0</v>
      </c>
      <c r="L38" s="119">
        <f t="shared" si="40"/>
        <v>0</v>
      </c>
      <c r="M38" s="119">
        <f t="shared" si="40"/>
        <v>0</v>
      </c>
      <c r="N38" s="119">
        <f t="shared" si="40"/>
        <v>0</v>
      </c>
      <c r="O38" s="119">
        <f t="shared" si="33"/>
        <v>0</v>
      </c>
      <c r="P38" s="119">
        <f t="shared" si="40"/>
        <v>0</v>
      </c>
      <c r="Q38" s="119">
        <f t="shared" si="40"/>
        <v>0</v>
      </c>
      <c r="R38" s="119">
        <f t="shared" si="34"/>
        <v>0</v>
      </c>
      <c r="S38" s="133">
        <f t="shared" si="40"/>
        <v>0</v>
      </c>
      <c r="T38" s="119">
        <f t="shared" si="40"/>
        <v>0</v>
      </c>
      <c r="U38" s="119">
        <f t="shared" si="40"/>
        <v>0</v>
      </c>
      <c r="V38" s="119">
        <f t="shared" ref="V38:W38" si="41">SUM(V39:V43)</f>
        <v>0</v>
      </c>
      <c r="W38" s="119">
        <f t="shared" si="41"/>
        <v>0</v>
      </c>
      <c r="X38" s="119">
        <f t="shared" si="36"/>
        <v>0</v>
      </c>
      <c r="Y38" s="119">
        <f t="shared" ref="Y38:Z38" si="42">SUM(Y39:Y43)</f>
        <v>0</v>
      </c>
      <c r="Z38" s="119">
        <f t="shared" si="42"/>
        <v>0</v>
      </c>
      <c r="AA38" s="119">
        <f t="shared" si="38"/>
        <v>0</v>
      </c>
      <c r="AB38" s="133">
        <f t="shared" si="40"/>
        <v>0</v>
      </c>
    </row>
    <row r="39" spans="1:28">
      <c r="A39" s="258" t="s">
        <v>187</v>
      </c>
      <c r="B39" s="134">
        <f t="shared" ref="B39:C43" si="43">K39+T39</f>
        <v>0</v>
      </c>
      <c r="C39" s="134">
        <f t="shared" si="43"/>
        <v>0</v>
      </c>
      <c r="D39" s="119">
        <f t="shared" si="29"/>
        <v>0</v>
      </c>
      <c r="E39" s="119">
        <f t="shared" si="29"/>
        <v>0</v>
      </c>
      <c r="F39" s="119">
        <f t="shared" si="30"/>
        <v>0</v>
      </c>
      <c r="G39" s="119">
        <f t="shared" si="29"/>
        <v>0</v>
      </c>
      <c r="H39" s="119">
        <f t="shared" si="29"/>
        <v>0</v>
      </c>
      <c r="I39" s="119">
        <f t="shared" si="31"/>
        <v>0</v>
      </c>
      <c r="J39" s="135">
        <f>S39+AB39</f>
        <v>0</v>
      </c>
      <c r="K39" s="53"/>
      <c r="L39" s="53"/>
      <c r="M39" s="53"/>
      <c r="N39" s="53"/>
      <c r="O39" s="119">
        <f t="shared" si="33"/>
        <v>0</v>
      </c>
      <c r="P39" s="53"/>
      <c r="Q39" s="53"/>
      <c r="R39" s="119">
        <f t="shared" si="34"/>
        <v>0</v>
      </c>
      <c r="S39" s="55"/>
      <c r="T39" s="53"/>
      <c r="U39" s="53"/>
      <c r="V39" s="53"/>
      <c r="W39" s="53"/>
      <c r="X39" s="119">
        <f t="shared" si="36"/>
        <v>0</v>
      </c>
      <c r="Y39" s="53"/>
      <c r="Z39" s="53"/>
      <c r="AA39" s="119">
        <f t="shared" si="38"/>
        <v>0</v>
      </c>
      <c r="AB39" s="55"/>
    </row>
    <row r="40" spans="1:28">
      <c r="A40" s="258" t="s">
        <v>188</v>
      </c>
      <c r="B40" s="134">
        <f t="shared" si="43"/>
        <v>0</v>
      </c>
      <c r="C40" s="134">
        <f t="shared" si="43"/>
        <v>0</v>
      </c>
      <c r="D40" s="119">
        <f t="shared" si="29"/>
        <v>0</v>
      </c>
      <c r="E40" s="119">
        <f t="shared" si="29"/>
        <v>0</v>
      </c>
      <c r="F40" s="119">
        <f t="shared" si="30"/>
        <v>0</v>
      </c>
      <c r="G40" s="119">
        <f t="shared" si="29"/>
        <v>0</v>
      </c>
      <c r="H40" s="119">
        <f t="shared" si="29"/>
        <v>0</v>
      </c>
      <c r="I40" s="119">
        <f t="shared" si="31"/>
        <v>0</v>
      </c>
      <c r="J40" s="135">
        <f>S40+AB40</f>
        <v>0</v>
      </c>
      <c r="K40" s="53"/>
      <c r="L40" s="53"/>
      <c r="M40" s="53"/>
      <c r="N40" s="53"/>
      <c r="O40" s="119">
        <f t="shared" si="33"/>
        <v>0</v>
      </c>
      <c r="P40" s="53"/>
      <c r="Q40" s="53"/>
      <c r="R40" s="119">
        <f t="shared" si="34"/>
        <v>0</v>
      </c>
      <c r="S40" s="55"/>
      <c r="T40" s="53"/>
      <c r="U40" s="53"/>
      <c r="V40" s="53"/>
      <c r="W40" s="53"/>
      <c r="X40" s="119">
        <f t="shared" si="36"/>
        <v>0</v>
      </c>
      <c r="Y40" s="53"/>
      <c r="Z40" s="53"/>
      <c r="AA40" s="119">
        <f t="shared" si="38"/>
        <v>0</v>
      </c>
      <c r="AB40" s="55"/>
    </row>
    <row r="41" spans="1:28">
      <c r="A41" s="258" t="s">
        <v>189</v>
      </c>
      <c r="B41" s="134">
        <f t="shared" si="43"/>
        <v>0</v>
      </c>
      <c r="C41" s="134">
        <f t="shared" si="43"/>
        <v>0</v>
      </c>
      <c r="D41" s="119">
        <f t="shared" si="29"/>
        <v>0</v>
      </c>
      <c r="E41" s="119">
        <f t="shared" si="29"/>
        <v>0</v>
      </c>
      <c r="F41" s="119">
        <f t="shared" si="30"/>
        <v>0</v>
      </c>
      <c r="G41" s="119">
        <f t="shared" si="29"/>
        <v>0</v>
      </c>
      <c r="H41" s="119">
        <f t="shared" si="29"/>
        <v>0</v>
      </c>
      <c r="I41" s="119">
        <f t="shared" si="31"/>
        <v>0</v>
      </c>
      <c r="J41" s="135">
        <f>S41+AB41</f>
        <v>0</v>
      </c>
      <c r="K41" s="53"/>
      <c r="L41" s="53"/>
      <c r="M41" s="53"/>
      <c r="N41" s="53"/>
      <c r="O41" s="119">
        <f t="shared" si="33"/>
        <v>0</v>
      </c>
      <c r="P41" s="53"/>
      <c r="Q41" s="53"/>
      <c r="R41" s="119">
        <f t="shared" si="34"/>
        <v>0</v>
      </c>
      <c r="S41" s="55"/>
      <c r="T41" s="53"/>
      <c r="U41" s="53"/>
      <c r="V41" s="53"/>
      <c r="W41" s="53"/>
      <c r="X41" s="119">
        <f t="shared" si="36"/>
        <v>0</v>
      </c>
      <c r="Y41" s="53"/>
      <c r="Z41" s="53"/>
      <c r="AA41" s="119">
        <f t="shared" si="38"/>
        <v>0</v>
      </c>
      <c r="AB41" s="55"/>
    </row>
    <row r="42" spans="1:28">
      <c r="A42" s="258" t="s">
        <v>190</v>
      </c>
      <c r="B42" s="134">
        <f t="shared" si="43"/>
        <v>0</v>
      </c>
      <c r="C42" s="134">
        <f t="shared" si="43"/>
        <v>0</v>
      </c>
      <c r="D42" s="119">
        <f t="shared" si="29"/>
        <v>0</v>
      </c>
      <c r="E42" s="119">
        <f t="shared" si="29"/>
        <v>0</v>
      </c>
      <c r="F42" s="119">
        <f t="shared" si="30"/>
        <v>0</v>
      </c>
      <c r="G42" s="119">
        <f t="shared" si="29"/>
        <v>0</v>
      </c>
      <c r="H42" s="119">
        <f t="shared" si="29"/>
        <v>0</v>
      </c>
      <c r="I42" s="119">
        <f t="shared" si="31"/>
        <v>0</v>
      </c>
      <c r="J42" s="135">
        <f>S42+AB42</f>
        <v>0</v>
      </c>
      <c r="K42" s="53"/>
      <c r="L42" s="53"/>
      <c r="M42" s="53"/>
      <c r="N42" s="53"/>
      <c r="O42" s="119">
        <f t="shared" si="33"/>
        <v>0</v>
      </c>
      <c r="P42" s="53"/>
      <c r="Q42" s="53"/>
      <c r="R42" s="119">
        <f t="shared" si="34"/>
        <v>0</v>
      </c>
      <c r="S42" s="55"/>
      <c r="T42" s="53"/>
      <c r="U42" s="53"/>
      <c r="V42" s="53"/>
      <c r="W42" s="53"/>
      <c r="X42" s="119">
        <f t="shared" si="36"/>
        <v>0</v>
      </c>
      <c r="Y42" s="53"/>
      <c r="Z42" s="53"/>
      <c r="AA42" s="119">
        <f t="shared" si="38"/>
        <v>0</v>
      </c>
      <c r="AB42" s="55"/>
    </row>
    <row r="43" spans="1:28">
      <c r="A43" s="258" t="s">
        <v>191</v>
      </c>
      <c r="B43" s="134">
        <f t="shared" si="43"/>
        <v>0</v>
      </c>
      <c r="C43" s="134">
        <f t="shared" si="43"/>
        <v>0</v>
      </c>
      <c r="D43" s="119">
        <f t="shared" si="29"/>
        <v>0</v>
      </c>
      <c r="E43" s="119">
        <f t="shared" si="29"/>
        <v>0</v>
      </c>
      <c r="F43" s="119">
        <f t="shared" si="30"/>
        <v>0</v>
      </c>
      <c r="G43" s="119">
        <f t="shared" si="29"/>
        <v>0</v>
      </c>
      <c r="H43" s="119">
        <f t="shared" si="29"/>
        <v>0</v>
      </c>
      <c r="I43" s="119">
        <f t="shared" si="31"/>
        <v>0</v>
      </c>
      <c r="J43" s="135">
        <f>S43+AB43</f>
        <v>0</v>
      </c>
      <c r="K43" s="53"/>
      <c r="L43" s="53"/>
      <c r="M43" s="53"/>
      <c r="N43" s="53"/>
      <c r="O43" s="119">
        <f t="shared" si="33"/>
        <v>0</v>
      </c>
      <c r="P43" s="53"/>
      <c r="Q43" s="53"/>
      <c r="R43" s="119">
        <f t="shared" si="34"/>
        <v>0</v>
      </c>
      <c r="S43" s="55"/>
      <c r="T43" s="53"/>
      <c r="U43" s="53"/>
      <c r="V43" s="53"/>
      <c r="W43" s="53"/>
      <c r="X43" s="119">
        <f t="shared" si="36"/>
        <v>0</v>
      </c>
      <c r="Y43" s="53"/>
      <c r="Z43" s="53"/>
      <c r="AA43" s="119">
        <f t="shared" si="38"/>
        <v>0</v>
      </c>
      <c r="AB43" s="55"/>
    </row>
    <row r="44" spans="1:28" ht="45.75" thickBot="1">
      <c r="A44" s="254" t="s">
        <v>303</v>
      </c>
      <c r="B44" s="123">
        <f>B32+B33-B38</f>
        <v>0</v>
      </c>
      <c r="C44" s="123">
        <f t="shared" ref="C44:AB44" si="44">C32+C33-C38</f>
        <v>0</v>
      </c>
      <c r="D44" s="123">
        <f t="shared" si="44"/>
        <v>0</v>
      </c>
      <c r="E44" s="123">
        <f t="shared" si="44"/>
        <v>0</v>
      </c>
      <c r="F44" s="123">
        <f t="shared" si="44"/>
        <v>0</v>
      </c>
      <c r="G44" s="123">
        <f t="shared" si="44"/>
        <v>0</v>
      </c>
      <c r="H44" s="123">
        <f t="shared" si="44"/>
        <v>0</v>
      </c>
      <c r="I44" s="123">
        <f t="shared" si="44"/>
        <v>0</v>
      </c>
      <c r="J44" s="136">
        <f t="shared" si="44"/>
        <v>0</v>
      </c>
      <c r="K44" s="123">
        <f t="shared" si="44"/>
        <v>0</v>
      </c>
      <c r="L44" s="123">
        <f t="shared" si="44"/>
        <v>0</v>
      </c>
      <c r="M44" s="123">
        <f t="shared" si="44"/>
        <v>0</v>
      </c>
      <c r="N44" s="123">
        <f t="shared" si="44"/>
        <v>0</v>
      </c>
      <c r="O44" s="123">
        <f t="shared" si="44"/>
        <v>0</v>
      </c>
      <c r="P44" s="123">
        <f t="shared" si="44"/>
        <v>0</v>
      </c>
      <c r="Q44" s="123">
        <f t="shared" si="44"/>
        <v>0</v>
      </c>
      <c r="R44" s="123">
        <f t="shared" si="44"/>
        <v>0</v>
      </c>
      <c r="S44" s="136">
        <f t="shared" si="44"/>
        <v>0</v>
      </c>
      <c r="T44" s="123">
        <f t="shared" si="44"/>
        <v>0</v>
      </c>
      <c r="U44" s="123">
        <f t="shared" si="44"/>
        <v>0</v>
      </c>
      <c r="V44" s="123">
        <f t="shared" si="44"/>
        <v>0</v>
      </c>
      <c r="W44" s="123">
        <f t="shared" si="44"/>
        <v>0</v>
      </c>
      <c r="X44" s="123">
        <f t="shared" si="44"/>
        <v>0</v>
      </c>
      <c r="Y44" s="123">
        <f t="shared" si="44"/>
        <v>0</v>
      </c>
      <c r="Z44" s="123">
        <f t="shared" si="44"/>
        <v>0</v>
      </c>
      <c r="AA44" s="123">
        <f t="shared" si="44"/>
        <v>0</v>
      </c>
      <c r="AB44" s="136">
        <f t="shared" si="44"/>
        <v>0</v>
      </c>
    </row>
    <row r="45" spans="1:28" s="1" customFormat="1">
      <c r="A45" s="259"/>
      <c r="B45" s="138"/>
      <c r="C45" s="139"/>
      <c r="D45" s="139"/>
      <c r="E45" s="139"/>
      <c r="F45" s="139"/>
      <c r="G45" s="139"/>
      <c r="H45" s="139"/>
      <c r="I45" s="139"/>
      <c r="J45" s="139"/>
      <c r="K45" s="137"/>
      <c r="L45" s="137"/>
      <c r="M45" s="137"/>
      <c r="N45" s="137"/>
      <c r="O45" s="137"/>
      <c r="P45" s="137"/>
      <c r="Q45" s="137"/>
      <c r="R45" s="137"/>
      <c r="S45" s="137"/>
      <c r="T45" s="137"/>
      <c r="U45" s="138"/>
      <c r="V45" s="138"/>
      <c r="W45" s="138"/>
      <c r="X45" s="138"/>
      <c r="Y45" s="138"/>
      <c r="Z45" s="138"/>
      <c r="AA45" s="138"/>
      <c r="AB45" s="138"/>
    </row>
    <row r="46" spans="1:28" s="1" customFormat="1" ht="16.5" thickBot="1">
      <c r="A46" s="260" t="s">
        <v>250</v>
      </c>
      <c r="B46" s="138"/>
      <c r="C46" s="139"/>
      <c r="D46" s="139"/>
      <c r="E46" s="139"/>
      <c r="F46" s="139"/>
      <c r="G46" s="139"/>
      <c r="H46" s="139"/>
      <c r="I46" s="139"/>
      <c r="J46" s="139"/>
      <c r="K46" s="137"/>
      <c r="L46" s="137"/>
      <c r="M46" s="137"/>
      <c r="N46" s="137"/>
      <c r="O46" s="137"/>
      <c r="P46" s="137"/>
      <c r="Q46" s="137"/>
      <c r="R46" s="137"/>
      <c r="S46" s="137"/>
      <c r="T46" s="137"/>
      <c r="U46" s="138"/>
      <c r="V46" s="138"/>
      <c r="W46" s="138"/>
      <c r="X46" s="138"/>
      <c r="Y46" s="138"/>
      <c r="Z46" s="138"/>
      <c r="AA46" s="138"/>
      <c r="AB46" s="138"/>
    </row>
    <row r="47" spans="1:28" s="2" customFormat="1" ht="17.25" thickBot="1">
      <c r="A47" s="255"/>
      <c r="B47" s="317" t="s">
        <v>144</v>
      </c>
      <c r="C47" s="318"/>
      <c r="D47" s="318"/>
      <c r="E47" s="318"/>
      <c r="F47" s="318"/>
      <c r="G47" s="318"/>
      <c r="H47" s="318"/>
      <c r="I47" s="318"/>
      <c r="J47" s="319"/>
      <c r="K47" s="317" t="s">
        <v>166</v>
      </c>
      <c r="L47" s="318"/>
      <c r="M47" s="318"/>
      <c r="N47" s="318"/>
      <c r="O47" s="318"/>
      <c r="P47" s="318"/>
      <c r="Q47" s="318"/>
      <c r="R47" s="318"/>
      <c r="S47" s="319"/>
      <c r="T47" s="317" t="s">
        <v>167</v>
      </c>
      <c r="U47" s="318"/>
      <c r="V47" s="318"/>
      <c r="W47" s="318"/>
      <c r="X47" s="318"/>
      <c r="Y47" s="318"/>
      <c r="Z47" s="318"/>
      <c r="AA47" s="318"/>
      <c r="AB47" s="319"/>
    </row>
    <row r="48" spans="1:28" s="2" customFormat="1" ht="16.5" customHeight="1" thickBot="1">
      <c r="A48" s="256"/>
      <c r="B48" s="314" t="s">
        <v>145</v>
      </c>
      <c r="C48" s="314" t="s">
        <v>146</v>
      </c>
      <c r="D48" s="311" t="s">
        <v>147</v>
      </c>
      <c r="E48" s="312"/>
      <c r="F48" s="312"/>
      <c r="G48" s="312"/>
      <c r="H48" s="312"/>
      <c r="I48" s="313"/>
      <c r="J48" s="314" t="s">
        <v>148</v>
      </c>
      <c r="K48" s="314" t="s">
        <v>145</v>
      </c>
      <c r="L48" s="314" t="s">
        <v>146</v>
      </c>
      <c r="M48" s="311" t="s">
        <v>147</v>
      </c>
      <c r="N48" s="312"/>
      <c r="O48" s="312"/>
      <c r="P48" s="312"/>
      <c r="Q48" s="312"/>
      <c r="R48" s="313"/>
      <c r="S48" s="314" t="s">
        <v>148</v>
      </c>
      <c r="T48" s="314" t="s">
        <v>145</v>
      </c>
      <c r="U48" s="314" t="s">
        <v>146</v>
      </c>
      <c r="V48" s="311" t="s">
        <v>147</v>
      </c>
      <c r="W48" s="312"/>
      <c r="X48" s="312"/>
      <c r="Y48" s="312"/>
      <c r="Z48" s="312"/>
      <c r="AA48" s="313"/>
      <c r="AB48" s="314" t="s">
        <v>148</v>
      </c>
    </row>
    <row r="49" spans="1:28" s="2" customFormat="1" ht="16.5" customHeight="1" thickBot="1">
      <c r="A49" s="256"/>
      <c r="B49" s="315"/>
      <c r="C49" s="315"/>
      <c r="D49" s="311" t="s">
        <v>149</v>
      </c>
      <c r="E49" s="312"/>
      <c r="F49" s="313"/>
      <c r="G49" s="311" t="s">
        <v>150</v>
      </c>
      <c r="H49" s="312"/>
      <c r="I49" s="313"/>
      <c r="J49" s="315"/>
      <c r="K49" s="315"/>
      <c r="L49" s="315"/>
      <c r="M49" s="311" t="s">
        <v>149</v>
      </c>
      <c r="N49" s="312"/>
      <c r="O49" s="313"/>
      <c r="P49" s="311" t="s">
        <v>150</v>
      </c>
      <c r="Q49" s="312"/>
      <c r="R49" s="313"/>
      <c r="S49" s="315"/>
      <c r="T49" s="315"/>
      <c r="U49" s="315"/>
      <c r="V49" s="311" t="s">
        <v>149</v>
      </c>
      <c r="W49" s="312"/>
      <c r="X49" s="313"/>
      <c r="Y49" s="311" t="s">
        <v>150</v>
      </c>
      <c r="Z49" s="312"/>
      <c r="AA49" s="313"/>
      <c r="AB49" s="315"/>
    </row>
    <row r="50" spans="1:28" s="2" customFormat="1" ht="16.5" thickBot="1">
      <c r="A50" s="256"/>
      <c r="B50" s="316"/>
      <c r="C50" s="316"/>
      <c r="D50" s="111" t="s">
        <v>151</v>
      </c>
      <c r="E50" s="110" t="s">
        <v>152</v>
      </c>
      <c r="F50" s="111" t="s">
        <v>153</v>
      </c>
      <c r="G50" s="110" t="s">
        <v>168</v>
      </c>
      <c r="H50" s="112" t="s">
        <v>152</v>
      </c>
      <c r="I50" s="110" t="s">
        <v>153</v>
      </c>
      <c r="J50" s="316"/>
      <c r="K50" s="316"/>
      <c r="L50" s="316"/>
      <c r="M50" s="111" t="s">
        <v>151</v>
      </c>
      <c r="N50" s="110" t="s">
        <v>152</v>
      </c>
      <c r="O50" s="111" t="s">
        <v>153</v>
      </c>
      <c r="P50" s="110" t="s">
        <v>168</v>
      </c>
      <c r="Q50" s="112" t="s">
        <v>152</v>
      </c>
      <c r="R50" s="110" t="s">
        <v>153</v>
      </c>
      <c r="S50" s="316"/>
      <c r="T50" s="316"/>
      <c r="U50" s="316"/>
      <c r="V50" s="111" t="s">
        <v>151</v>
      </c>
      <c r="W50" s="110" t="s">
        <v>152</v>
      </c>
      <c r="X50" s="111" t="s">
        <v>153</v>
      </c>
      <c r="Y50" s="110" t="s">
        <v>168</v>
      </c>
      <c r="Z50" s="112" t="s">
        <v>152</v>
      </c>
      <c r="AA50" s="110" t="s">
        <v>153</v>
      </c>
      <c r="AB50" s="316"/>
    </row>
    <row r="51" spans="1:28" ht="16.5" thickBot="1">
      <c r="A51" s="257" t="s">
        <v>169</v>
      </c>
      <c r="B51" s="126" t="s">
        <v>170</v>
      </c>
      <c r="C51" s="127" t="s">
        <v>171</v>
      </c>
      <c r="D51" s="305" t="s">
        <v>172</v>
      </c>
      <c r="E51" s="306"/>
      <c r="F51" s="307"/>
      <c r="G51" s="308" t="s">
        <v>173</v>
      </c>
      <c r="H51" s="309"/>
      <c r="I51" s="310"/>
      <c r="J51" s="140" t="s">
        <v>174</v>
      </c>
      <c r="K51" s="140" t="s">
        <v>175</v>
      </c>
      <c r="L51" s="140" t="s">
        <v>176</v>
      </c>
      <c r="M51" s="305" t="s">
        <v>177</v>
      </c>
      <c r="N51" s="306"/>
      <c r="O51" s="307"/>
      <c r="P51" s="305" t="s">
        <v>178</v>
      </c>
      <c r="Q51" s="306"/>
      <c r="R51" s="320"/>
      <c r="S51" s="140" t="s">
        <v>179</v>
      </c>
      <c r="T51" s="140" t="s">
        <v>180</v>
      </c>
      <c r="U51" s="140" t="s">
        <v>181</v>
      </c>
      <c r="V51" s="305" t="s">
        <v>177</v>
      </c>
      <c r="W51" s="306"/>
      <c r="X51" s="307"/>
      <c r="Y51" s="305" t="s">
        <v>178</v>
      </c>
      <c r="Z51" s="306"/>
      <c r="AA51" s="320"/>
      <c r="AB51" s="140" t="s">
        <v>182</v>
      </c>
    </row>
    <row r="52" spans="1:28" ht="15.75">
      <c r="A52" s="58" t="s">
        <v>154</v>
      </c>
      <c r="B52" s="119">
        <f>K52+T52</f>
        <v>0</v>
      </c>
      <c r="C52" s="119">
        <f>L52+U52</f>
        <v>0</v>
      </c>
      <c r="D52" s="119">
        <f t="shared" ref="D52:E63" si="45">M52+V52</f>
        <v>0</v>
      </c>
      <c r="E52" s="119">
        <f t="shared" si="45"/>
        <v>0</v>
      </c>
      <c r="F52" s="119">
        <f>D52+E52</f>
        <v>0</v>
      </c>
      <c r="G52" s="119">
        <f t="shared" ref="G52:H63" si="46">P52+Y52</f>
        <v>0</v>
      </c>
      <c r="H52" s="119">
        <f t="shared" si="46"/>
        <v>0</v>
      </c>
      <c r="I52" s="119">
        <f>G52+H52</f>
        <v>0</v>
      </c>
      <c r="J52" s="133">
        <f>S52+AB52</f>
        <v>0</v>
      </c>
      <c r="K52" s="52"/>
      <c r="L52" s="52"/>
      <c r="M52" s="52"/>
      <c r="N52" s="52"/>
      <c r="O52" s="119">
        <f>M52+N52</f>
        <v>0</v>
      </c>
      <c r="P52" s="52"/>
      <c r="Q52" s="52"/>
      <c r="R52" s="119">
        <f>P52+Q52</f>
        <v>0</v>
      </c>
      <c r="S52" s="54"/>
      <c r="T52" s="52"/>
      <c r="U52" s="52"/>
      <c r="V52" s="52"/>
      <c r="W52" s="52"/>
      <c r="X52" s="119">
        <f>V52+W52</f>
        <v>0</v>
      </c>
      <c r="Y52" s="52"/>
      <c r="Z52" s="52"/>
      <c r="AA52" s="119">
        <f>Y52+Z52</f>
        <v>0</v>
      </c>
      <c r="AB52" s="56"/>
    </row>
    <row r="53" spans="1:28" ht="15.75">
      <c r="A53" s="58" t="s">
        <v>155</v>
      </c>
      <c r="B53" s="119">
        <f>SUM(B54:B57)</f>
        <v>0</v>
      </c>
      <c r="C53" s="119">
        <f>SUM(C54:C57)</f>
        <v>0</v>
      </c>
      <c r="D53" s="119">
        <f t="shared" si="45"/>
        <v>0</v>
      </c>
      <c r="E53" s="119">
        <f t="shared" si="45"/>
        <v>0</v>
      </c>
      <c r="F53" s="119">
        <f t="shared" ref="F53:F63" si="47">D53+E53</f>
        <v>0</v>
      </c>
      <c r="G53" s="119">
        <f t="shared" si="46"/>
        <v>0</v>
      </c>
      <c r="H53" s="119">
        <f t="shared" si="46"/>
        <v>0</v>
      </c>
      <c r="I53" s="119">
        <f t="shared" ref="I53:I63" si="48">G53+H53</f>
        <v>0</v>
      </c>
      <c r="J53" s="133">
        <f t="shared" ref="J53:Q53" si="49">SUM(J54:J57)</f>
        <v>0</v>
      </c>
      <c r="K53" s="119">
        <f t="shared" si="49"/>
        <v>0</v>
      </c>
      <c r="L53" s="119">
        <f t="shared" si="49"/>
        <v>0</v>
      </c>
      <c r="M53" s="119">
        <f t="shared" si="49"/>
        <v>0</v>
      </c>
      <c r="N53" s="119">
        <f t="shared" si="49"/>
        <v>0</v>
      </c>
      <c r="O53" s="119">
        <f t="shared" ref="O53:O63" si="50">M53+N53</f>
        <v>0</v>
      </c>
      <c r="P53" s="119">
        <f t="shared" si="49"/>
        <v>0</v>
      </c>
      <c r="Q53" s="119">
        <f t="shared" si="49"/>
        <v>0</v>
      </c>
      <c r="R53" s="119">
        <f t="shared" ref="R53:R63" si="51">P53+Q53</f>
        <v>0</v>
      </c>
      <c r="S53" s="133">
        <f t="shared" ref="S53:Z53" si="52">SUM(S54:S57)</f>
        <v>0</v>
      </c>
      <c r="T53" s="119">
        <f t="shared" si="52"/>
        <v>0</v>
      </c>
      <c r="U53" s="119">
        <f t="shared" si="52"/>
        <v>0</v>
      </c>
      <c r="V53" s="119">
        <f t="shared" si="52"/>
        <v>0</v>
      </c>
      <c r="W53" s="119">
        <f t="shared" si="52"/>
        <v>0</v>
      </c>
      <c r="X53" s="119">
        <f t="shared" ref="X53:X63" si="53">V53+W53</f>
        <v>0</v>
      </c>
      <c r="Y53" s="119">
        <f t="shared" si="52"/>
        <v>0</v>
      </c>
      <c r="Z53" s="119">
        <f t="shared" si="52"/>
        <v>0</v>
      </c>
      <c r="AA53" s="119">
        <f t="shared" ref="AA53:AA63" si="54">Y53+Z53</f>
        <v>0</v>
      </c>
      <c r="AB53" s="133">
        <f t="shared" ref="AB53" si="55">SUM(AB54:AB57)</f>
        <v>0</v>
      </c>
    </row>
    <row r="54" spans="1:28">
      <c r="A54" s="258" t="s">
        <v>183</v>
      </c>
      <c r="B54" s="119">
        <f t="shared" ref="B54:C57" si="56">K54+T54</f>
        <v>0</v>
      </c>
      <c r="C54" s="119">
        <f t="shared" si="56"/>
        <v>0</v>
      </c>
      <c r="D54" s="119">
        <f t="shared" si="45"/>
        <v>0</v>
      </c>
      <c r="E54" s="119">
        <f t="shared" si="45"/>
        <v>0</v>
      </c>
      <c r="F54" s="119">
        <f t="shared" si="47"/>
        <v>0</v>
      </c>
      <c r="G54" s="119">
        <f t="shared" si="46"/>
        <v>0</v>
      </c>
      <c r="H54" s="119">
        <f t="shared" si="46"/>
        <v>0</v>
      </c>
      <c r="I54" s="119">
        <f t="shared" si="48"/>
        <v>0</v>
      </c>
      <c r="J54" s="133">
        <f>S54+AB54</f>
        <v>0</v>
      </c>
      <c r="K54" s="53"/>
      <c r="L54" s="53"/>
      <c r="M54" s="53"/>
      <c r="N54" s="53"/>
      <c r="O54" s="119">
        <f t="shared" si="50"/>
        <v>0</v>
      </c>
      <c r="P54" s="53"/>
      <c r="Q54" s="53"/>
      <c r="R54" s="119">
        <f t="shared" si="51"/>
        <v>0</v>
      </c>
      <c r="S54" s="55"/>
      <c r="T54" s="53"/>
      <c r="U54" s="53"/>
      <c r="V54" s="53"/>
      <c r="W54" s="53"/>
      <c r="X54" s="119">
        <f t="shared" si="53"/>
        <v>0</v>
      </c>
      <c r="Y54" s="53"/>
      <c r="Z54" s="53"/>
      <c r="AA54" s="119">
        <f t="shared" si="54"/>
        <v>0</v>
      </c>
      <c r="AB54" s="55"/>
    </row>
    <row r="55" spans="1:28">
      <c r="A55" s="258" t="s">
        <v>184</v>
      </c>
      <c r="B55" s="119">
        <f t="shared" si="56"/>
        <v>0</v>
      </c>
      <c r="C55" s="119">
        <f t="shared" si="56"/>
        <v>0</v>
      </c>
      <c r="D55" s="119">
        <f t="shared" si="45"/>
        <v>0</v>
      </c>
      <c r="E55" s="119">
        <f t="shared" si="45"/>
        <v>0</v>
      </c>
      <c r="F55" s="119">
        <f t="shared" si="47"/>
        <v>0</v>
      </c>
      <c r="G55" s="119">
        <f t="shared" si="46"/>
        <v>0</v>
      </c>
      <c r="H55" s="119">
        <f t="shared" si="46"/>
        <v>0</v>
      </c>
      <c r="I55" s="119">
        <f t="shared" si="48"/>
        <v>0</v>
      </c>
      <c r="J55" s="133">
        <f>S55+AB55</f>
        <v>0</v>
      </c>
      <c r="K55" s="53"/>
      <c r="L55" s="53"/>
      <c r="M55" s="53"/>
      <c r="N55" s="53"/>
      <c r="O55" s="119">
        <f t="shared" si="50"/>
        <v>0</v>
      </c>
      <c r="P55" s="53"/>
      <c r="Q55" s="53"/>
      <c r="R55" s="119">
        <f t="shared" si="51"/>
        <v>0</v>
      </c>
      <c r="S55" s="55"/>
      <c r="T55" s="53"/>
      <c r="U55" s="53"/>
      <c r="V55" s="53"/>
      <c r="W55" s="53"/>
      <c r="X55" s="119">
        <f t="shared" si="53"/>
        <v>0</v>
      </c>
      <c r="Y55" s="53"/>
      <c r="Z55" s="53"/>
      <c r="AA55" s="119">
        <f t="shared" si="54"/>
        <v>0</v>
      </c>
      <c r="AB55" s="55"/>
    </row>
    <row r="56" spans="1:28">
      <c r="A56" s="258" t="s">
        <v>185</v>
      </c>
      <c r="B56" s="119">
        <f t="shared" si="56"/>
        <v>0</v>
      </c>
      <c r="C56" s="119">
        <f t="shared" si="56"/>
        <v>0</v>
      </c>
      <c r="D56" s="119">
        <f t="shared" si="45"/>
        <v>0</v>
      </c>
      <c r="E56" s="119">
        <f t="shared" si="45"/>
        <v>0</v>
      </c>
      <c r="F56" s="119">
        <f t="shared" si="47"/>
        <v>0</v>
      </c>
      <c r="G56" s="119">
        <f t="shared" si="46"/>
        <v>0</v>
      </c>
      <c r="H56" s="119">
        <f t="shared" si="46"/>
        <v>0</v>
      </c>
      <c r="I56" s="119">
        <f t="shared" si="48"/>
        <v>0</v>
      </c>
      <c r="J56" s="133">
        <f>S56+AB56</f>
        <v>0</v>
      </c>
      <c r="K56" s="53"/>
      <c r="L56" s="53"/>
      <c r="M56" s="53"/>
      <c r="N56" s="53"/>
      <c r="O56" s="119">
        <f t="shared" si="50"/>
        <v>0</v>
      </c>
      <c r="P56" s="53"/>
      <c r="Q56" s="53"/>
      <c r="R56" s="119">
        <f t="shared" si="51"/>
        <v>0</v>
      </c>
      <c r="S56" s="55"/>
      <c r="T56" s="53"/>
      <c r="U56" s="53"/>
      <c r="V56" s="53"/>
      <c r="W56" s="53"/>
      <c r="X56" s="119">
        <f t="shared" si="53"/>
        <v>0</v>
      </c>
      <c r="Y56" s="53"/>
      <c r="Z56" s="53"/>
      <c r="AA56" s="119">
        <f t="shared" si="54"/>
        <v>0</v>
      </c>
      <c r="AB56" s="55"/>
    </row>
    <row r="57" spans="1:28">
      <c r="A57" s="258" t="s">
        <v>186</v>
      </c>
      <c r="B57" s="119">
        <f t="shared" si="56"/>
        <v>0</v>
      </c>
      <c r="C57" s="119">
        <f t="shared" si="56"/>
        <v>0</v>
      </c>
      <c r="D57" s="119">
        <f t="shared" si="45"/>
        <v>0</v>
      </c>
      <c r="E57" s="119">
        <f t="shared" si="45"/>
        <v>0</v>
      </c>
      <c r="F57" s="119">
        <f t="shared" si="47"/>
        <v>0</v>
      </c>
      <c r="G57" s="119">
        <f t="shared" si="46"/>
        <v>0</v>
      </c>
      <c r="H57" s="119">
        <f t="shared" si="46"/>
        <v>0</v>
      </c>
      <c r="I57" s="119">
        <f t="shared" si="48"/>
        <v>0</v>
      </c>
      <c r="J57" s="133">
        <f>S57+AB57</f>
        <v>0</v>
      </c>
      <c r="K57" s="53"/>
      <c r="L57" s="53"/>
      <c r="M57" s="53"/>
      <c r="N57" s="53"/>
      <c r="O57" s="119">
        <f t="shared" si="50"/>
        <v>0</v>
      </c>
      <c r="P57" s="53"/>
      <c r="Q57" s="53"/>
      <c r="R57" s="119">
        <f t="shared" si="51"/>
        <v>0</v>
      </c>
      <c r="S57" s="55"/>
      <c r="T57" s="53"/>
      <c r="U57" s="53"/>
      <c r="V57" s="53"/>
      <c r="W57" s="53"/>
      <c r="X57" s="119">
        <f t="shared" si="53"/>
        <v>0</v>
      </c>
      <c r="Y57" s="53"/>
      <c r="Z57" s="53"/>
      <c r="AA57" s="119">
        <f t="shared" si="54"/>
        <v>0</v>
      </c>
      <c r="AB57" s="55"/>
    </row>
    <row r="58" spans="1:28" ht="15.75">
      <c r="A58" s="253" t="s">
        <v>160</v>
      </c>
      <c r="B58" s="119">
        <f>SUM(B59:B63)</f>
        <v>0</v>
      </c>
      <c r="C58" s="119">
        <f t="shared" ref="C58" si="57">SUM(C59:C63)</f>
        <v>0</v>
      </c>
      <c r="D58" s="119">
        <f t="shared" si="45"/>
        <v>0</v>
      </c>
      <c r="E58" s="119">
        <f t="shared" si="45"/>
        <v>0</v>
      </c>
      <c r="F58" s="119">
        <f t="shared" si="47"/>
        <v>0</v>
      </c>
      <c r="G58" s="119">
        <f t="shared" si="46"/>
        <v>0</v>
      </c>
      <c r="H58" s="119">
        <f t="shared" si="46"/>
        <v>0</v>
      </c>
      <c r="I58" s="119">
        <f t="shared" si="48"/>
        <v>0</v>
      </c>
      <c r="J58" s="133">
        <f t="shared" ref="J58:Q58" si="58">SUM(J59:J63)</f>
        <v>0</v>
      </c>
      <c r="K58" s="119">
        <f t="shared" si="58"/>
        <v>0</v>
      </c>
      <c r="L58" s="119">
        <f t="shared" si="58"/>
        <v>0</v>
      </c>
      <c r="M58" s="119">
        <f t="shared" si="58"/>
        <v>0</v>
      </c>
      <c r="N58" s="119">
        <f t="shared" si="58"/>
        <v>0</v>
      </c>
      <c r="O58" s="119">
        <f t="shared" si="50"/>
        <v>0</v>
      </c>
      <c r="P58" s="119">
        <f t="shared" si="58"/>
        <v>0</v>
      </c>
      <c r="Q58" s="119">
        <f t="shared" si="58"/>
        <v>0</v>
      </c>
      <c r="R58" s="119">
        <f t="shared" si="51"/>
        <v>0</v>
      </c>
      <c r="S58" s="133">
        <f t="shared" ref="S58:Z58" si="59">SUM(S59:S63)</f>
        <v>0</v>
      </c>
      <c r="T58" s="119">
        <f t="shared" si="59"/>
        <v>0</v>
      </c>
      <c r="U58" s="119">
        <f t="shared" si="59"/>
        <v>0</v>
      </c>
      <c r="V58" s="119">
        <f t="shared" si="59"/>
        <v>0</v>
      </c>
      <c r="W58" s="119">
        <f t="shared" si="59"/>
        <v>0</v>
      </c>
      <c r="X58" s="119">
        <f t="shared" si="53"/>
        <v>0</v>
      </c>
      <c r="Y58" s="119">
        <f t="shared" si="59"/>
        <v>0</v>
      </c>
      <c r="Z58" s="119">
        <f t="shared" si="59"/>
        <v>0</v>
      </c>
      <c r="AA58" s="119">
        <f t="shared" si="54"/>
        <v>0</v>
      </c>
      <c r="AB58" s="133">
        <f t="shared" ref="AB58" si="60">SUM(AB59:AB63)</f>
        <v>0</v>
      </c>
    </row>
    <row r="59" spans="1:28">
      <c r="A59" s="258" t="s">
        <v>187</v>
      </c>
      <c r="B59" s="134">
        <f t="shared" ref="B59:C63" si="61">K59+T59</f>
        <v>0</v>
      </c>
      <c r="C59" s="134">
        <f t="shared" si="61"/>
        <v>0</v>
      </c>
      <c r="D59" s="119">
        <f t="shared" si="45"/>
        <v>0</v>
      </c>
      <c r="E59" s="119">
        <f t="shared" si="45"/>
        <v>0</v>
      </c>
      <c r="F59" s="119">
        <f t="shared" si="47"/>
        <v>0</v>
      </c>
      <c r="G59" s="119">
        <f t="shared" si="46"/>
        <v>0</v>
      </c>
      <c r="H59" s="119">
        <f t="shared" si="46"/>
        <v>0</v>
      </c>
      <c r="I59" s="119">
        <f t="shared" si="48"/>
        <v>0</v>
      </c>
      <c r="J59" s="135">
        <f>S59+AB59</f>
        <v>0</v>
      </c>
      <c r="K59" s="53"/>
      <c r="L59" s="53"/>
      <c r="M59" s="53"/>
      <c r="N59" s="53"/>
      <c r="O59" s="119">
        <f t="shared" si="50"/>
        <v>0</v>
      </c>
      <c r="P59" s="53"/>
      <c r="Q59" s="53"/>
      <c r="R59" s="119">
        <f t="shared" si="51"/>
        <v>0</v>
      </c>
      <c r="S59" s="55"/>
      <c r="T59" s="53"/>
      <c r="U59" s="53"/>
      <c r="V59" s="53"/>
      <c r="W59" s="53"/>
      <c r="X59" s="119">
        <f t="shared" si="53"/>
        <v>0</v>
      </c>
      <c r="Y59" s="53"/>
      <c r="Z59" s="53"/>
      <c r="AA59" s="119">
        <f t="shared" si="54"/>
        <v>0</v>
      </c>
      <c r="AB59" s="55"/>
    </row>
    <row r="60" spans="1:28">
      <c r="A60" s="258" t="s">
        <v>188</v>
      </c>
      <c r="B60" s="134">
        <f t="shared" si="61"/>
        <v>0</v>
      </c>
      <c r="C60" s="134">
        <f t="shared" si="61"/>
        <v>0</v>
      </c>
      <c r="D60" s="119">
        <f t="shared" si="45"/>
        <v>0</v>
      </c>
      <c r="E60" s="119">
        <f t="shared" si="45"/>
        <v>0</v>
      </c>
      <c r="F60" s="119">
        <f t="shared" si="47"/>
        <v>0</v>
      </c>
      <c r="G60" s="119">
        <f t="shared" si="46"/>
        <v>0</v>
      </c>
      <c r="H60" s="119">
        <f t="shared" si="46"/>
        <v>0</v>
      </c>
      <c r="I60" s="119">
        <f t="shared" si="48"/>
        <v>0</v>
      </c>
      <c r="J60" s="135">
        <f>S60+AB60</f>
        <v>0</v>
      </c>
      <c r="K60" s="53"/>
      <c r="L60" s="53"/>
      <c r="M60" s="53"/>
      <c r="N60" s="53"/>
      <c r="O60" s="119">
        <f t="shared" si="50"/>
        <v>0</v>
      </c>
      <c r="P60" s="53"/>
      <c r="Q60" s="53"/>
      <c r="R60" s="119">
        <f t="shared" si="51"/>
        <v>0</v>
      </c>
      <c r="S60" s="55"/>
      <c r="T60" s="53"/>
      <c r="U60" s="53"/>
      <c r="V60" s="53"/>
      <c r="W60" s="53"/>
      <c r="X60" s="119">
        <f t="shared" si="53"/>
        <v>0</v>
      </c>
      <c r="Y60" s="53"/>
      <c r="Z60" s="53"/>
      <c r="AA60" s="119">
        <f t="shared" si="54"/>
        <v>0</v>
      </c>
      <c r="AB60" s="55"/>
    </row>
    <row r="61" spans="1:28">
      <c r="A61" s="258" t="s">
        <v>189</v>
      </c>
      <c r="B61" s="134">
        <f t="shared" si="61"/>
        <v>0</v>
      </c>
      <c r="C61" s="134">
        <f t="shared" si="61"/>
        <v>0</v>
      </c>
      <c r="D61" s="119">
        <f t="shared" si="45"/>
        <v>0</v>
      </c>
      <c r="E61" s="119">
        <f t="shared" si="45"/>
        <v>0</v>
      </c>
      <c r="F61" s="119">
        <f t="shared" si="47"/>
        <v>0</v>
      </c>
      <c r="G61" s="119">
        <f t="shared" si="46"/>
        <v>0</v>
      </c>
      <c r="H61" s="119">
        <f t="shared" si="46"/>
        <v>0</v>
      </c>
      <c r="I61" s="119">
        <f t="shared" si="48"/>
        <v>0</v>
      </c>
      <c r="J61" s="135">
        <f>S61+AB61</f>
        <v>0</v>
      </c>
      <c r="K61" s="53"/>
      <c r="L61" s="53"/>
      <c r="M61" s="53"/>
      <c r="N61" s="53"/>
      <c r="O61" s="119">
        <f t="shared" si="50"/>
        <v>0</v>
      </c>
      <c r="P61" s="53"/>
      <c r="Q61" s="53"/>
      <c r="R61" s="119">
        <f t="shared" si="51"/>
        <v>0</v>
      </c>
      <c r="S61" s="55"/>
      <c r="T61" s="53"/>
      <c r="U61" s="53"/>
      <c r="V61" s="53"/>
      <c r="W61" s="53"/>
      <c r="X61" s="119">
        <f t="shared" si="53"/>
        <v>0</v>
      </c>
      <c r="Y61" s="53"/>
      <c r="Z61" s="53"/>
      <c r="AA61" s="119">
        <f t="shared" si="54"/>
        <v>0</v>
      </c>
      <c r="AB61" s="55"/>
    </row>
    <row r="62" spans="1:28">
      <c r="A62" s="258" t="s">
        <v>190</v>
      </c>
      <c r="B62" s="134">
        <f t="shared" si="61"/>
        <v>0</v>
      </c>
      <c r="C62" s="134">
        <f t="shared" si="61"/>
        <v>0</v>
      </c>
      <c r="D62" s="119">
        <f t="shared" si="45"/>
        <v>0</v>
      </c>
      <c r="E62" s="119">
        <f t="shared" si="45"/>
        <v>0</v>
      </c>
      <c r="F62" s="119">
        <f t="shared" si="47"/>
        <v>0</v>
      </c>
      <c r="G62" s="119">
        <f t="shared" si="46"/>
        <v>0</v>
      </c>
      <c r="H62" s="119">
        <f t="shared" si="46"/>
        <v>0</v>
      </c>
      <c r="I62" s="119">
        <f t="shared" si="48"/>
        <v>0</v>
      </c>
      <c r="J62" s="135">
        <f>S62+AB62</f>
        <v>0</v>
      </c>
      <c r="K62" s="53"/>
      <c r="L62" s="53"/>
      <c r="M62" s="53"/>
      <c r="N62" s="53"/>
      <c r="O62" s="119">
        <f t="shared" si="50"/>
        <v>0</v>
      </c>
      <c r="P62" s="53"/>
      <c r="Q62" s="53"/>
      <c r="R62" s="119">
        <f t="shared" si="51"/>
        <v>0</v>
      </c>
      <c r="S62" s="55"/>
      <c r="T62" s="53"/>
      <c r="U62" s="53"/>
      <c r="V62" s="53"/>
      <c r="W62" s="53"/>
      <c r="X62" s="119">
        <f t="shared" si="53"/>
        <v>0</v>
      </c>
      <c r="Y62" s="53"/>
      <c r="Z62" s="53"/>
      <c r="AA62" s="119">
        <f t="shared" si="54"/>
        <v>0</v>
      </c>
      <c r="AB62" s="55"/>
    </row>
    <row r="63" spans="1:28">
      <c r="A63" s="258" t="s">
        <v>191</v>
      </c>
      <c r="B63" s="134">
        <f t="shared" si="61"/>
        <v>0</v>
      </c>
      <c r="C63" s="134">
        <f t="shared" si="61"/>
        <v>0</v>
      </c>
      <c r="D63" s="119">
        <f t="shared" si="45"/>
        <v>0</v>
      </c>
      <c r="E63" s="119">
        <f t="shared" si="45"/>
        <v>0</v>
      </c>
      <c r="F63" s="119">
        <f t="shared" si="47"/>
        <v>0</v>
      </c>
      <c r="G63" s="119">
        <f t="shared" si="46"/>
        <v>0</v>
      </c>
      <c r="H63" s="119">
        <f t="shared" si="46"/>
        <v>0</v>
      </c>
      <c r="I63" s="119">
        <f t="shared" si="48"/>
        <v>0</v>
      </c>
      <c r="J63" s="135">
        <f>S63+AB63</f>
        <v>0</v>
      </c>
      <c r="K63" s="53"/>
      <c r="L63" s="53"/>
      <c r="M63" s="53"/>
      <c r="N63" s="53"/>
      <c r="O63" s="119">
        <f t="shared" si="50"/>
        <v>0</v>
      </c>
      <c r="P63" s="53"/>
      <c r="Q63" s="53"/>
      <c r="R63" s="119">
        <f t="shared" si="51"/>
        <v>0</v>
      </c>
      <c r="S63" s="55"/>
      <c r="T63" s="53"/>
      <c r="U63" s="53"/>
      <c r="V63" s="53"/>
      <c r="W63" s="53"/>
      <c r="X63" s="119">
        <f t="shared" si="53"/>
        <v>0</v>
      </c>
      <c r="Y63" s="53"/>
      <c r="Z63" s="53"/>
      <c r="AA63" s="119">
        <f t="shared" si="54"/>
        <v>0</v>
      </c>
      <c r="AB63" s="55"/>
    </row>
    <row r="64" spans="1:28" ht="45.75" thickBot="1">
      <c r="A64" s="254" t="s">
        <v>303</v>
      </c>
      <c r="B64" s="123">
        <f>B52+B53-B58</f>
        <v>0</v>
      </c>
      <c r="C64" s="123">
        <f t="shared" ref="C64:AB64" si="62">C52+C53-C58</f>
        <v>0</v>
      </c>
      <c r="D64" s="123">
        <f t="shared" si="62"/>
        <v>0</v>
      </c>
      <c r="E64" s="123">
        <f t="shared" si="62"/>
        <v>0</v>
      </c>
      <c r="F64" s="123">
        <f t="shared" si="62"/>
        <v>0</v>
      </c>
      <c r="G64" s="123">
        <f t="shared" si="62"/>
        <v>0</v>
      </c>
      <c r="H64" s="123">
        <f t="shared" si="62"/>
        <v>0</v>
      </c>
      <c r="I64" s="123">
        <f t="shared" si="62"/>
        <v>0</v>
      </c>
      <c r="J64" s="136">
        <f t="shared" si="62"/>
        <v>0</v>
      </c>
      <c r="K64" s="123">
        <f t="shared" si="62"/>
        <v>0</v>
      </c>
      <c r="L64" s="123">
        <f t="shared" si="62"/>
        <v>0</v>
      </c>
      <c r="M64" s="123">
        <f t="shared" si="62"/>
        <v>0</v>
      </c>
      <c r="N64" s="123">
        <f t="shared" si="62"/>
        <v>0</v>
      </c>
      <c r="O64" s="123">
        <f t="shared" si="62"/>
        <v>0</v>
      </c>
      <c r="P64" s="123">
        <f t="shared" si="62"/>
        <v>0</v>
      </c>
      <c r="Q64" s="123">
        <f t="shared" si="62"/>
        <v>0</v>
      </c>
      <c r="R64" s="123">
        <f t="shared" si="62"/>
        <v>0</v>
      </c>
      <c r="S64" s="136">
        <f t="shared" si="62"/>
        <v>0</v>
      </c>
      <c r="T64" s="123">
        <f t="shared" si="62"/>
        <v>0</v>
      </c>
      <c r="U64" s="123">
        <f t="shared" si="62"/>
        <v>0</v>
      </c>
      <c r="V64" s="123">
        <f t="shared" si="62"/>
        <v>0</v>
      </c>
      <c r="W64" s="123">
        <f t="shared" si="62"/>
        <v>0</v>
      </c>
      <c r="X64" s="123">
        <f t="shared" si="62"/>
        <v>0</v>
      </c>
      <c r="Y64" s="123">
        <f t="shared" si="62"/>
        <v>0</v>
      </c>
      <c r="Z64" s="123">
        <f t="shared" si="62"/>
        <v>0</v>
      </c>
      <c r="AA64" s="123">
        <f t="shared" si="62"/>
        <v>0</v>
      </c>
      <c r="AB64" s="136">
        <f t="shared" si="62"/>
        <v>0</v>
      </c>
    </row>
    <row r="65" spans="1:28" s="1" customFormat="1">
      <c r="A65" s="261"/>
      <c r="C65" s="141"/>
      <c r="D65" s="141"/>
      <c r="E65" s="141"/>
      <c r="F65" s="141"/>
      <c r="G65" s="141"/>
      <c r="H65" s="141"/>
      <c r="I65" s="141"/>
      <c r="J65" s="141"/>
    </row>
    <row r="66" spans="1:28" s="1" customFormat="1" ht="16.5" thickBot="1">
      <c r="A66" s="249" t="s">
        <v>192</v>
      </c>
      <c r="C66" s="141"/>
      <c r="D66" s="141"/>
      <c r="E66" s="141"/>
      <c r="F66" s="141"/>
      <c r="G66" s="141"/>
      <c r="H66" s="141"/>
      <c r="I66" s="141"/>
      <c r="J66" s="141"/>
    </row>
    <row r="67" spans="1:28" s="2" customFormat="1" ht="17.25" thickBot="1">
      <c r="A67" s="255"/>
      <c r="B67" s="317" t="s">
        <v>144</v>
      </c>
      <c r="C67" s="318"/>
      <c r="D67" s="318"/>
      <c r="E67" s="318"/>
      <c r="F67" s="318"/>
      <c r="G67" s="318"/>
      <c r="H67" s="318"/>
      <c r="I67" s="318"/>
      <c r="J67" s="319"/>
      <c r="K67" s="317" t="s">
        <v>166</v>
      </c>
      <c r="L67" s="318"/>
      <c r="M67" s="318"/>
      <c r="N67" s="318"/>
      <c r="O67" s="318"/>
      <c r="P67" s="318"/>
      <c r="Q67" s="318"/>
      <c r="R67" s="318"/>
      <c r="S67" s="319"/>
      <c r="T67" s="317" t="s">
        <v>167</v>
      </c>
      <c r="U67" s="318"/>
      <c r="V67" s="318"/>
      <c r="W67" s="318"/>
      <c r="X67" s="318"/>
      <c r="Y67" s="318"/>
      <c r="Z67" s="318"/>
      <c r="AA67" s="318"/>
      <c r="AB67" s="319"/>
    </row>
    <row r="68" spans="1:28" s="2" customFormat="1" ht="16.5" customHeight="1" thickBot="1">
      <c r="A68" s="256"/>
      <c r="B68" s="314" t="s">
        <v>145</v>
      </c>
      <c r="C68" s="314" t="s">
        <v>146</v>
      </c>
      <c r="D68" s="311" t="s">
        <v>147</v>
      </c>
      <c r="E68" s="312"/>
      <c r="F68" s="312"/>
      <c r="G68" s="312"/>
      <c r="H68" s="312"/>
      <c r="I68" s="313"/>
      <c r="J68" s="314" t="s">
        <v>148</v>
      </c>
      <c r="K68" s="314" t="s">
        <v>145</v>
      </c>
      <c r="L68" s="314" t="s">
        <v>146</v>
      </c>
      <c r="M68" s="311" t="s">
        <v>147</v>
      </c>
      <c r="N68" s="312"/>
      <c r="O68" s="312"/>
      <c r="P68" s="312"/>
      <c r="Q68" s="312"/>
      <c r="R68" s="313"/>
      <c r="S68" s="314" t="s">
        <v>148</v>
      </c>
      <c r="T68" s="314" t="s">
        <v>145</v>
      </c>
      <c r="U68" s="314" t="s">
        <v>146</v>
      </c>
      <c r="V68" s="311" t="s">
        <v>147</v>
      </c>
      <c r="W68" s="312"/>
      <c r="X68" s="312"/>
      <c r="Y68" s="312"/>
      <c r="Z68" s="312"/>
      <c r="AA68" s="313"/>
      <c r="AB68" s="314" t="s">
        <v>148</v>
      </c>
    </row>
    <row r="69" spans="1:28" s="2" customFormat="1" ht="16.5" customHeight="1" thickBot="1">
      <c r="A69" s="256"/>
      <c r="B69" s="315"/>
      <c r="C69" s="315"/>
      <c r="D69" s="311" t="s">
        <v>149</v>
      </c>
      <c r="E69" s="312"/>
      <c r="F69" s="313"/>
      <c r="G69" s="311" t="s">
        <v>150</v>
      </c>
      <c r="H69" s="312"/>
      <c r="I69" s="313"/>
      <c r="J69" s="315"/>
      <c r="K69" s="315"/>
      <c r="L69" s="315"/>
      <c r="M69" s="311" t="s">
        <v>149</v>
      </c>
      <c r="N69" s="312"/>
      <c r="O69" s="313"/>
      <c r="P69" s="311" t="s">
        <v>150</v>
      </c>
      <c r="Q69" s="312"/>
      <c r="R69" s="313"/>
      <c r="S69" s="315"/>
      <c r="T69" s="315"/>
      <c r="U69" s="315"/>
      <c r="V69" s="311" t="s">
        <v>149</v>
      </c>
      <c r="W69" s="312"/>
      <c r="X69" s="313"/>
      <c r="Y69" s="311" t="s">
        <v>150</v>
      </c>
      <c r="Z69" s="312"/>
      <c r="AA69" s="313"/>
      <c r="AB69" s="315"/>
    </row>
    <row r="70" spans="1:28" s="2" customFormat="1" ht="16.5" thickBot="1">
      <c r="A70" s="256"/>
      <c r="B70" s="316"/>
      <c r="C70" s="316"/>
      <c r="D70" s="111" t="s">
        <v>151</v>
      </c>
      <c r="E70" s="110" t="s">
        <v>152</v>
      </c>
      <c r="F70" s="111" t="s">
        <v>153</v>
      </c>
      <c r="G70" s="110" t="s">
        <v>168</v>
      </c>
      <c r="H70" s="112" t="s">
        <v>152</v>
      </c>
      <c r="I70" s="110" t="s">
        <v>153</v>
      </c>
      <c r="J70" s="316"/>
      <c r="K70" s="316"/>
      <c r="L70" s="316"/>
      <c r="M70" s="111" t="s">
        <v>151</v>
      </c>
      <c r="N70" s="110" t="s">
        <v>152</v>
      </c>
      <c r="O70" s="111" t="s">
        <v>153</v>
      </c>
      <c r="P70" s="110" t="s">
        <v>168</v>
      </c>
      <c r="Q70" s="112" t="s">
        <v>152</v>
      </c>
      <c r="R70" s="110" t="s">
        <v>153</v>
      </c>
      <c r="S70" s="316"/>
      <c r="T70" s="316"/>
      <c r="U70" s="316"/>
      <c r="V70" s="111" t="s">
        <v>151</v>
      </c>
      <c r="W70" s="110" t="s">
        <v>152</v>
      </c>
      <c r="X70" s="111" t="s">
        <v>153</v>
      </c>
      <c r="Y70" s="110" t="s">
        <v>168</v>
      </c>
      <c r="Z70" s="112" t="s">
        <v>152</v>
      </c>
      <c r="AA70" s="110" t="s">
        <v>153</v>
      </c>
      <c r="AB70" s="316"/>
    </row>
    <row r="71" spans="1:28" ht="16.5" thickBot="1">
      <c r="A71" s="257" t="s">
        <v>169</v>
      </c>
      <c r="B71" s="126" t="s">
        <v>170</v>
      </c>
      <c r="C71" s="127" t="s">
        <v>171</v>
      </c>
      <c r="D71" s="305" t="s">
        <v>172</v>
      </c>
      <c r="E71" s="306"/>
      <c r="F71" s="307"/>
      <c r="G71" s="308" t="s">
        <v>173</v>
      </c>
      <c r="H71" s="309"/>
      <c r="I71" s="310"/>
      <c r="J71" s="140" t="s">
        <v>174</v>
      </c>
      <c r="K71" s="140" t="s">
        <v>175</v>
      </c>
      <c r="L71" s="140" t="s">
        <v>176</v>
      </c>
      <c r="M71" s="305" t="s">
        <v>177</v>
      </c>
      <c r="N71" s="306"/>
      <c r="O71" s="307"/>
      <c r="P71" s="305" t="s">
        <v>178</v>
      </c>
      <c r="Q71" s="306"/>
      <c r="R71" s="307"/>
      <c r="S71" s="140" t="s">
        <v>179</v>
      </c>
      <c r="T71" s="140" t="s">
        <v>180</v>
      </c>
      <c r="U71" s="140" t="s">
        <v>181</v>
      </c>
      <c r="V71" s="305" t="s">
        <v>177</v>
      </c>
      <c r="W71" s="306"/>
      <c r="X71" s="307"/>
      <c r="Y71" s="305" t="s">
        <v>178</v>
      </c>
      <c r="Z71" s="306"/>
      <c r="AA71" s="307"/>
      <c r="AB71" s="140" t="s">
        <v>182</v>
      </c>
    </row>
    <row r="72" spans="1:28" ht="15.75">
      <c r="A72" s="58" t="s">
        <v>154</v>
      </c>
      <c r="B72" s="119">
        <f>K72+T72</f>
        <v>0</v>
      </c>
      <c r="C72" s="119">
        <f>L72+U72</f>
        <v>0</v>
      </c>
      <c r="D72" s="119">
        <f t="shared" ref="D72:E83" si="63">M72+V72</f>
        <v>0</v>
      </c>
      <c r="E72" s="119">
        <f t="shared" si="63"/>
        <v>0</v>
      </c>
      <c r="F72" s="119">
        <f>D72+E72</f>
        <v>0</v>
      </c>
      <c r="G72" s="119">
        <f t="shared" ref="G72:H83" si="64">P72+Y72</f>
        <v>0</v>
      </c>
      <c r="H72" s="119">
        <f t="shared" si="64"/>
        <v>0</v>
      </c>
      <c r="I72" s="119">
        <f>G72+H72</f>
        <v>0</v>
      </c>
      <c r="J72" s="133">
        <f>S72+AB72</f>
        <v>0</v>
      </c>
      <c r="K72" s="52"/>
      <c r="L72" s="52"/>
      <c r="M72" s="52"/>
      <c r="N72" s="52"/>
      <c r="O72" s="119">
        <f>M72+N72</f>
        <v>0</v>
      </c>
      <c r="P72" s="52"/>
      <c r="Q72" s="52"/>
      <c r="R72" s="119">
        <f>P72+Q72</f>
        <v>0</v>
      </c>
      <c r="S72" s="54"/>
      <c r="T72" s="52"/>
      <c r="U72" s="52"/>
      <c r="V72" s="52"/>
      <c r="W72" s="52"/>
      <c r="X72" s="119">
        <f>V72+W72</f>
        <v>0</v>
      </c>
      <c r="Y72" s="52"/>
      <c r="Z72" s="52"/>
      <c r="AA72" s="119">
        <f>Y72+Z72</f>
        <v>0</v>
      </c>
      <c r="AB72" s="56"/>
    </row>
    <row r="73" spans="1:28" ht="15.75">
      <c r="A73" s="58" t="s">
        <v>155</v>
      </c>
      <c r="B73" s="119">
        <f>SUM(B74:B77)</f>
        <v>0</v>
      </c>
      <c r="C73" s="119">
        <f>SUM(C74:C77)</f>
        <v>0</v>
      </c>
      <c r="D73" s="119">
        <f t="shared" si="63"/>
        <v>0</v>
      </c>
      <c r="E73" s="119">
        <f t="shared" si="63"/>
        <v>0</v>
      </c>
      <c r="F73" s="119">
        <f t="shared" ref="F73:F83" si="65">D73+E73</f>
        <v>0</v>
      </c>
      <c r="G73" s="119">
        <f t="shared" si="64"/>
        <v>0</v>
      </c>
      <c r="H73" s="119">
        <f t="shared" si="64"/>
        <v>0</v>
      </c>
      <c r="I73" s="119">
        <f t="shared" ref="I73:I83" si="66">G73+H73</f>
        <v>0</v>
      </c>
      <c r="J73" s="133">
        <f t="shared" ref="J73:Q73" si="67">SUM(J74:J77)</f>
        <v>0</v>
      </c>
      <c r="K73" s="119">
        <f t="shared" si="67"/>
        <v>0</v>
      </c>
      <c r="L73" s="119">
        <f t="shared" si="67"/>
        <v>0</v>
      </c>
      <c r="M73" s="119">
        <f t="shared" si="67"/>
        <v>0</v>
      </c>
      <c r="N73" s="119">
        <f t="shared" si="67"/>
        <v>0</v>
      </c>
      <c r="O73" s="119">
        <f t="shared" ref="O73:O83" si="68">M73+N73</f>
        <v>0</v>
      </c>
      <c r="P73" s="119">
        <f t="shared" si="67"/>
        <v>0</v>
      </c>
      <c r="Q73" s="119">
        <f t="shared" si="67"/>
        <v>0</v>
      </c>
      <c r="R73" s="119">
        <f t="shared" ref="R73:R83" si="69">P73+Q73</f>
        <v>0</v>
      </c>
      <c r="S73" s="133">
        <f t="shared" ref="S73:Z73" si="70">SUM(S74:S77)</f>
        <v>0</v>
      </c>
      <c r="T73" s="119">
        <f t="shared" si="70"/>
        <v>0</v>
      </c>
      <c r="U73" s="119">
        <f t="shared" si="70"/>
        <v>0</v>
      </c>
      <c r="V73" s="119">
        <f t="shared" si="70"/>
        <v>0</v>
      </c>
      <c r="W73" s="119">
        <f t="shared" si="70"/>
        <v>0</v>
      </c>
      <c r="X73" s="119">
        <f t="shared" ref="X73:X83" si="71">V73+W73</f>
        <v>0</v>
      </c>
      <c r="Y73" s="119">
        <f t="shared" si="70"/>
        <v>0</v>
      </c>
      <c r="Z73" s="119">
        <f t="shared" si="70"/>
        <v>0</v>
      </c>
      <c r="AA73" s="119">
        <f t="shared" ref="AA73:AA83" si="72">Y73+Z73</f>
        <v>0</v>
      </c>
      <c r="AB73" s="133">
        <f t="shared" ref="AB73" si="73">SUM(AB74:AB77)</f>
        <v>0</v>
      </c>
    </row>
    <row r="74" spans="1:28">
      <c r="A74" s="258" t="s">
        <v>183</v>
      </c>
      <c r="B74" s="119">
        <f t="shared" ref="B74:C77" si="74">K74+T74</f>
        <v>0</v>
      </c>
      <c r="C74" s="119">
        <f t="shared" si="74"/>
        <v>0</v>
      </c>
      <c r="D74" s="119">
        <f t="shared" si="63"/>
        <v>0</v>
      </c>
      <c r="E74" s="119">
        <f t="shared" si="63"/>
        <v>0</v>
      </c>
      <c r="F74" s="119">
        <f t="shared" si="65"/>
        <v>0</v>
      </c>
      <c r="G74" s="119">
        <f t="shared" si="64"/>
        <v>0</v>
      </c>
      <c r="H74" s="119">
        <f t="shared" si="64"/>
        <v>0</v>
      </c>
      <c r="I74" s="119">
        <f t="shared" si="66"/>
        <v>0</v>
      </c>
      <c r="J74" s="133">
        <f>S74+AB74</f>
        <v>0</v>
      </c>
      <c r="K74" s="53"/>
      <c r="L74" s="53"/>
      <c r="M74" s="53"/>
      <c r="N74" s="53"/>
      <c r="O74" s="119">
        <f t="shared" si="68"/>
        <v>0</v>
      </c>
      <c r="P74" s="53"/>
      <c r="Q74" s="53"/>
      <c r="R74" s="119">
        <f t="shared" si="69"/>
        <v>0</v>
      </c>
      <c r="S74" s="55"/>
      <c r="T74" s="53"/>
      <c r="U74" s="53"/>
      <c r="V74" s="53"/>
      <c r="W74" s="53"/>
      <c r="X74" s="119">
        <f t="shared" si="71"/>
        <v>0</v>
      </c>
      <c r="Y74" s="53"/>
      <c r="Z74" s="53"/>
      <c r="AA74" s="119">
        <f t="shared" si="72"/>
        <v>0</v>
      </c>
      <c r="AB74" s="55"/>
    </row>
    <row r="75" spans="1:28">
      <c r="A75" s="258" t="s">
        <v>184</v>
      </c>
      <c r="B75" s="119">
        <f t="shared" si="74"/>
        <v>0</v>
      </c>
      <c r="C75" s="119">
        <f t="shared" si="74"/>
        <v>0</v>
      </c>
      <c r="D75" s="119">
        <f t="shared" si="63"/>
        <v>0</v>
      </c>
      <c r="E75" s="119">
        <f t="shared" si="63"/>
        <v>0</v>
      </c>
      <c r="F75" s="119">
        <f t="shared" si="65"/>
        <v>0</v>
      </c>
      <c r="G75" s="119">
        <f t="shared" si="64"/>
        <v>0</v>
      </c>
      <c r="H75" s="119">
        <f t="shared" si="64"/>
        <v>0</v>
      </c>
      <c r="I75" s="119">
        <f t="shared" si="66"/>
        <v>0</v>
      </c>
      <c r="J75" s="133">
        <f>S75+AB75</f>
        <v>0</v>
      </c>
      <c r="K75" s="53"/>
      <c r="L75" s="53"/>
      <c r="M75" s="53"/>
      <c r="N75" s="53"/>
      <c r="O75" s="119">
        <f t="shared" si="68"/>
        <v>0</v>
      </c>
      <c r="P75" s="53"/>
      <c r="Q75" s="53"/>
      <c r="R75" s="119">
        <f t="shared" si="69"/>
        <v>0</v>
      </c>
      <c r="S75" s="55"/>
      <c r="T75" s="53"/>
      <c r="U75" s="53"/>
      <c r="V75" s="53"/>
      <c r="W75" s="53"/>
      <c r="X75" s="119">
        <f t="shared" si="71"/>
        <v>0</v>
      </c>
      <c r="Y75" s="53"/>
      <c r="Z75" s="53"/>
      <c r="AA75" s="119">
        <f t="shared" si="72"/>
        <v>0</v>
      </c>
      <c r="AB75" s="55"/>
    </row>
    <row r="76" spans="1:28">
      <c r="A76" s="258" t="s">
        <v>185</v>
      </c>
      <c r="B76" s="119">
        <f t="shared" si="74"/>
        <v>0</v>
      </c>
      <c r="C76" s="119">
        <f t="shared" si="74"/>
        <v>0</v>
      </c>
      <c r="D76" s="119">
        <f t="shared" si="63"/>
        <v>0</v>
      </c>
      <c r="E76" s="119">
        <f t="shared" si="63"/>
        <v>0</v>
      </c>
      <c r="F76" s="119">
        <f t="shared" si="65"/>
        <v>0</v>
      </c>
      <c r="G76" s="119">
        <f t="shared" si="64"/>
        <v>0</v>
      </c>
      <c r="H76" s="119">
        <f t="shared" si="64"/>
        <v>0</v>
      </c>
      <c r="I76" s="119">
        <f t="shared" si="66"/>
        <v>0</v>
      </c>
      <c r="J76" s="133">
        <f>S76+AB76</f>
        <v>0</v>
      </c>
      <c r="K76" s="53"/>
      <c r="L76" s="53"/>
      <c r="M76" s="53"/>
      <c r="N76" s="53"/>
      <c r="O76" s="119">
        <f t="shared" si="68"/>
        <v>0</v>
      </c>
      <c r="P76" s="53"/>
      <c r="Q76" s="53"/>
      <c r="R76" s="119">
        <f t="shared" si="69"/>
        <v>0</v>
      </c>
      <c r="S76" s="55"/>
      <c r="T76" s="53"/>
      <c r="U76" s="53"/>
      <c r="V76" s="53"/>
      <c r="W76" s="53"/>
      <c r="X76" s="119">
        <f t="shared" si="71"/>
        <v>0</v>
      </c>
      <c r="Y76" s="53"/>
      <c r="Z76" s="53"/>
      <c r="AA76" s="119">
        <f t="shared" si="72"/>
        <v>0</v>
      </c>
      <c r="AB76" s="55"/>
    </row>
    <row r="77" spans="1:28">
      <c r="A77" s="258" t="s">
        <v>186</v>
      </c>
      <c r="B77" s="119">
        <f t="shared" si="74"/>
        <v>0</v>
      </c>
      <c r="C77" s="119">
        <f t="shared" si="74"/>
        <v>0</v>
      </c>
      <c r="D77" s="119">
        <f t="shared" si="63"/>
        <v>0</v>
      </c>
      <c r="E77" s="119">
        <f t="shared" si="63"/>
        <v>0</v>
      </c>
      <c r="F77" s="119">
        <f t="shared" si="65"/>
        <v>0</v>
      </c>
      <c r="G77" s="119">
        <f t="shared" si="64"/>
        <v>0</v>
      </c>
      <c r="H77" s="119">
        <f t="shared" si="64"/>
        <v>0</v>
      </c>
      <c r="I77" s="119">
        <f t="shared" si="66"/>
        <v>0</v>
      </c>
      <c r="J77" s="133">
        <f>S77+AB77</f>
        <v>0</v>
      </c>
      <c r="K77" s="53"/>
      <c r="L77" s="53"/>
      <c r="M77" s="53"/>
      <c r="N77" s="53"/>
      <c r="O77" s="119">
        <f t="shared" si="68"/>
        <v>0</v>
      </c>
      <c r="P77" s="53"/>
      <c r="Q77" s="53"/>
      <c r="R77" s="119">
        <f t="shared" si="69"/>
        <v>0</v>
      </c>
      <c r="S77" s="55"/>
      <c r="T77" s="53"/>
      <c r="U77" s="53"/>
      <c r="V77" s="53"/>
      <c r="W77" s="53"/>
      <c r="X77" s="119">
        <f t="shared" si="71"/>
        <v>0</v>
      </c>
      <c r="Y77" s="53"/>
      <c r="Z77" s="53"/>
      <c r="AA77" s="119">
        <f t="shared" si="72"/>
        <v>0</v>
      </c>
      <c r="AB77" s="55"/>
    </row>
    <row r="78" spans="1:28" ht="15.75">
      <c r="A78" s="253" t="s">
        <v>160</v>
      </c>
      <c r="B78" s="119">
        <f>SUM(B79:B83)</f>
        <v>0</v>
      </c>
      <c r="C78" s="119">
        <f t="shared" ref="C78" si="75">SUM(C79:C83)</f>
        <v>0</v>
      </c>
      <c r="D78" s="119">
        <f t="shared" si="63"/>
        <v>0</v>
      </c>
      <c r="E78" s="119">
        <f t="shared" si="63"/>
        <v>0</v>
      </c>
      <c r="F78" s="119">
        <f t="shared" si="65"/>
        <v>0</v>
      </c>
      <c r="G78" s="119">
        <f t="shared" si="64"/>
        <v>0</v>
      </c>
      <c r="H78" s="119">
        <f t="shared" si="64"/>
        <v>0</v>
      </c>
      <c r="I78" s="119">
        <f t="shared" si="66"/>
        <v>0</v>
      </c>
      <c r="J78" s="133">
        <f t="shared" ref="J78:Q78" si="76">SUM(J79:J83)</f>
        <v>0</v>
      </c>
      <c r="K78" s="119">
        <f t="shared" si="76"/>
        <v>0</v>
      </c>
      <c r="L78" s="119">
        <f t="shared" si="76"/>
        <v>0</v>
      </c>
      <c r="M78" s="119">
        <f t="shared" si="76"/>
        <v>0</v>
      </c>
      <c r="N78" s="119">
        <f t="shared" si="76"/>
        <v>0</v>
      </c>
      <c r="O78" s="119">
        <f t="shared" si="68"/>
        <v>0</v>
      </c>
      <c r="P78" s="119">
        <f t="shared" si="76"/>
        <v>0</v>
      </c>
      <c r="Q78" s="119">
        <f t="shared" si="76"/>
        <v>0</v>
      </c>
      <c r="R78" s="119">
        <f t="shared" si="69"/>
        <v>0</v>
      </c>
      <c r="S78" s="133">
        <f t="shared" ref="S78:Z78" si="77">SUM(S79:S83)</f>
        <v>0</v>
      </c>
      <c r="T78" s="119">
        <f t="shared" si="77"/>
        <v>0</v>
      </c>
      <c r="U78" s="119">
        <f t="shared" si="77"/>
        <v>0</v>
      </c>
      <c r="V78" s="119">
        <f t="shared" si="77"/>
        <v>0</v>
      </c>
      <c r="W78" s="119">
        <f t="shared" si="77"/>
        <v>0</v>
      </c>
      <c r="X78" s="119">
        <f t="shared" si="71"/>
        <v>0</v>
      </c>
      <c r="Y78" s="119">
        <f t="shared" si="77"/>
        <v>0</v>
      </c>
      <c r="Z78" s="119">
        <f t="shared" si="77"/>
        <v>0</v>
      </c>
      <c r="AA78" s="119">
        <f t="shared" si="72"/>
        <v>0</v>
      </c>
      <c r="AB78" s="133">
        <f t="shared" ref="AB78" si="78">SUM(AB79:AB83)</f>
        <v>0</v>
      </c>
    </row>
    <row r="79" spans="1:28">
      <c r="A79" s="258" t="s">
        <v>187</v>
      </c>
      <c r="B79" s="134">
        <f t="shared" ref="B79:C83" si="79">K79+T79</f>
        <v>0</v>
      </c>
      <c r="C79" s="134">
        <f t="shared" si="79"/>
        <v>0</v>
      </c>
      <c r="D79" s="119">
        <f t="shared" si="63"/>
        <v>0</v>
      </c>
      <c r="E79" s="119">
        <f t="shared" si="63"/>
        <v>0</v>
      </c>
      <c r="F79" s="119">
        <f t="shared" si="65"/>
        <v>0</v>
      </c>
      <c r="G79" s="119">
        <f t="shared" si="64"/>
        <v>0</v>
      </c>
      <c r="H79" s="119">
        <f t="shared" si="64"/>
        <v>0</v>
      </c>
      <c r="I79" s="119">
        <f t="shared" si="66"/>
        <v>0</v>
      </c>
      <c r="J79" s="135">
        <f>S79+AB79</f>
        <v>0</v>
      </c>
      <c r="K79" s="53"/>
      <c r="L79" s="53"/>
      <c r="M79" s="53"/>
      <c r="N79" s="53"/>
      <c r="O79" s="119">
        <f t="shared" si="68"/>
        <v>0</v>
      </c>
      <c r="P79" s="53"/>
      <c r="Q79" s="53"/>
      <c r="R79" s="119">
        <f t="shared" si="69"/>
        <v>0</v>
      </c>
      <c r="S79" s="55"/>
      <c r="T79" s="53"/>
      <c r="U79" s="53"/>
      <c r="V79" s="53"/>
      <c r="W79" s="53"/>
      <c r="X79" s="119">
        <f t="shared" si="71"/>
        <v>0</v>
      </c>
      <c r="Y79" s="53"/>
      <c r="Z79" s="53"/>
      <c r="AA79" s="119">
        <f t="shared" si="72"/>
        <v>0</v>
      </c>
      <c r="AB79" s="55"/>
    </row>
    <row r="80" spans="1:28">
      <c r="A80" s="258" t="s">
        <v>188</v>
      </c>
      <c r="B80" s="134">
        <f t="shared" si="79"/>
        <v>0</v>
      </c>
      <c r="C80" s="134">
        <f t="shared" si="79"/>
        <v>0</v>
      </c>
      <c r="D80" s="119">
        <f t="shared" si="63"/>
        <v>0</v>
      </c>
      <c r="E80" s="119">
        <f t="shared" si="63"/>
        <v>0</v>
      </c>
      <c r="F80" s="119">
        <f t="shared" si="65"/>
        <v>0</v>
      </c>
      <c r="G80" s="119">
        <f t="shared" si="64"/>
        <v>0</v>
      </c>
      <c r="H80" s="119">
        <f t="shared" si="64"/>
        <v>0</v>
      </c>
      <c r="I80" s="119">
        <f t="shared" si="66"/>
        <v>0</v>
      </c>
      <c r="J80" s="135">
        <f>S80+AB80</f>
        <v>0</v>
      </c>
      <c r="K80" s="53"/>
      <c r="L80" s="53"/>
      <c r="M80" s="53"/>
      <c r="N80" s="53"/>
      <c r="O80" s="119">
        <f t="shared" si="68"/>
        <v>0</v>
      </c>
      <c r="P80" s="53"/>
      <c r="Q80" s="53"/>
      <c r="R80" s="119">
        <f t="shared" si="69"/>
        <v>0</v>
      </c>
      <c r="S80" s="55"/>
      <c r="T80" s="53"/>
      <c r="U80" s="53"/>
      <c r="V80" s="53"/>
      <c r="W80" s="53"/>
      <c r="X80" s="119">
        <f t="shared" si="71"/>
        <v>0</v>
      </c>
      <c r="Y80" s="53"/>
      <c r="Z80" s="53"/>
      <c r="AA80" s="119">
        <f t="shared" si="72"/>
        <v>0</v>
      </c>
      <c r="AB80" s="55"/>
    </row>
    <row r="81" spans="1:28">
      <c r="A81" s="258" t="s">
        <v>189</v>
      </c>
      <c r="B81" s="134">
        <f t="shared" si="79"/>
        <v>0</v>
      </c>
      <c r="C81" s="134">
        <f t="shared" si="79"/>
        <v>0</v>
      </c>
      <c r="D81" s="119">
        <f t="shared" si="63"/>
        <v>0</v>
      </c>
      <c r="E81" s="119">
        <f t="shared" si="63"/>
        <v>0</v>
      </c>
      <c r="F81" s="119">
        <f t="shared" si="65"/>
        <v>0</v>
      </c>
      <c r="G81" s="119">
        <f t="shared" si="64"/>
        <v>0</v>
      </c>
      <c r="H81" s="119">
        <f t="shared" si="64"/>
        <v>0</v>
      </c>
      <c r="I81" s="119">
        <f t="shared" si="66"/>
        <v>0</v>
      </c>
      <c r="J81" s="135">
        <f>S81+AB81</f>
        <v>0</v>
      </c>
      <c r="K81" s="53"/>
      <c r="L81" s="53"/>
      <c r="M81" s="53"/>
      <c r="N81" s="53"/>
      <c r="O81" s="119">
        <f t="shared" si="68"/>
        <v>0</v>
      </c>
      <c r="P81" s="53"/>
      <c r="Q81" s="53"/>
      <c r="R81" s="119">
        <f t="shared" si="69"/>
        <v>0</v>
      </c>
      <c r="S81" s="55"/>
      <c r="T81" s="53"/>
      <c r="U81" s="53"/>
      <c r="V81" s="53"/>
      <c r="W81" s="53"/>
      <c r="X81" s="119">
        <f t="shared" si="71"/>
        <v>0</v>
      </c>
      <c r="Y81" s="53"/>
      <c r="Z81" s="53"/>
      <c r="AA81" s="119">
        <f t="shared" si="72"/>
        <v>0</v>
      </c>
      <c r="AB81" s="55"/>
    </row>
    <row r="82" spans="1:28">
      <c r="A82" s="258" t="s">
        <v>190</v>
      </c>
      <c r="B82" s="134">
        <f t="shared" si="79"/>
        <v>0</v>
      </c>
      <c r="C82" s="134">
        <f t="shared" si="79"/>
        <v>0</v>
      </c>
      <c r="D82" s="119">
        <f t="shared" si="63"/>
        <v>0</v>
      </c>
      <c r="E82" s="119">
        <f t="shared" si="63"/>
        <v>0</v>
      </c>
      <c r="F82" s="119">
        <f t="shared" si="65"/>
        <v>0</v>
      </c>
      <c r="G82" s="119">
        <f t="shared" si="64"/>
        <v>0</v>
      </c>
      <c r="H82" s="119">
        <f t="shared" si="64"/>
        <v>0</v>
      </c>
      <c r="I82" s="119">
        <f t="shared" si="66"/>
        <v>0</v>
      </c>
      <c r="J82" s="135">
        <f>S82+AB82</f>
        <v>0</v>
      </c>
      <c r="K82" s="53"/>
      <c r="L82" s="53"/>
      <c r="M82" s="53"/>
      <c r="N82" s="53"/>
      <c r="O82" s="119">
        <f t="shared" si="68"/>
        <v>0</v>
      </c>
      <c r="P82" s="53"/>
      <c r="Q82" s="53"/>
      <c r="R82" s="119">
        <f t="shared" si="69"/>
        <v>0</v>
      </c>
      <c r="S82" s="55"/>
      <c r="T82" s="53"/>
      <c r="U82" s="53"/>
      <c r="V82" s="53"/>
      <c r="W82" s="53"/>
      <c r="X82" s="119">
        <f t="shared" si="71"/>
        <v>0</v>
      </c>
      <c r="Y82" s="53"/>
      <c r="Z82" s="53"/>
      <c r="AA82" s="119">
        <f t="shared" si="72"/>
        <v>0</v>
      </c>
      <c r="AB82" s="55"/>
    </row>
    <row r="83" spans="1:28">
      <c r="A83" s="258" t="s">
        <v>191</v>
      </c>
      <c r="B83" s="134">
        <f t="shared" si="79"/>
        <v>0</v>
      </c>
      <c r="C83" s="134">
        <f t="shared" si="79"/>
        <v>0</v>
      </c>
      <c r="D83" s="119">
        <f t="shared" si="63"/>
        <v>0</v>
      </c>
      <c r="E83" s="119">
        <f t="shared" si="63"/>
        <v>0</v>
      </c>
      <c r="F83" s="119">
        <f t="shared" si="65"/>
        <v>0</v>
      </c>
      <c r="G83" s="119">
        <f t="shared" si="64"/>
        <v>0</v>
      </c>
      <c r="H83" s="119">
        <f t="shared" si="64"/>
        <v>0</v>
      </c>
      <c r="I83" s="119">
        <f t="shared" si="66"/>
        <v>0</v>
      </c>
      <c r="J83" s="135">
        <f>S83+AB83</f>
        <v>0</v>
      </c>
      <c r="K83" s="53"/>
      <c r="L83" s="53"/>
      <c r="M83" s="53"/>
      <c r="N83" s="53"/>
      <c r="O83" s="119">
        <f t="shared" si="68"/>
        <v>0</v>
      </c>
      <c r="P83" s="53"/>
      <c r="Q83" s="53"/>
      <c r="R83" s="119">
        <f t="shared" si="69"/>
        <v>0</v>
      </c>
      <c r="S83" s="55"/>
      <c r="T83" s="53"/>
      <c r="U83" s="53"/>
      <c r="V83" s="53"/>
      <c r="W83" s="53"/>
      <c r="X83" s="119">
        <f t="shared" si="71"/>
        <v>0</v>
      </c>
      <c r="Y83" s="53"/>
      <c r="Z83" s="53"/>
      <c r="AA83" s="119">
        <f t="shared" si="72"/>
        <v>0</v>
      </c>
      <c r="AB83" s="55"/>
    </row>
    <row r="84" spans="1:28" ht="45.75" thickBot="1">
      <c r="A84" s="254" t="s">
        <v>303</v>
      </c>
      <c r="B84" s="123">
        <f>B72+B73-B78</f>
        <v>0</v>
      </c>
      <c r="C84" s="123">
        <f t="shared" ref="C84:AB84" si="80">C72+C73-C78</f>
        <v>0</v>
      </c>
      <c r="D84" s="123">
        <f t="shared" si="80"/>
        <v>0</v>
      </c>
      <c r="E84" s="123">
        <f t="shared" si="80"/>
        <v>0</v>
      </c>
      <c r="F84" s="123">
        <f t="shared" si="80"/>
        <v>0</v>
      </c>
      <c r="G84" s="123">
        <f t="shared" si="80"/>
        <v>0</v>
      </c>
      <c r="H84" s="123">
        <f t="shared" si="80"/>
        <v>0</v>
      </c>
      <c r="I84" s="123">
        <f t="shared" si="80"/>
        <v>0</v>
      </c>
      <c r="J84" s="136">
        <f t="shared" si="80"/>
        <v>0</v>
      </c>
      <c r="K84" s="123">
        <f t="shared" si="80"/>
        <v>0</v>
      </c>
      <c r="L84" s="123">
        <f t="shared" si="80"/>
        <v>0</v>
      </c>
      <c r="M84" s="123">
        <f t="shared" si="80"/>
        <v>0</v>
      </c>
      <c r="N84" s="123">
        <f t="shared" si="80"/>
        <v>0</v>
      </c>
      <c r="O84" s="123">
        <f t="shared" si="80"/>
        <v>0</v>
      </c>
      <c r="P84" s="123">
        <f t="shared" si="80"/>
        <v>0</v>
      </c>
      <c r="Q84" s="123">
        <f t="shared" si="80"/>
        <v>0</v>
      </c>
      <c r="R84" s="123">
        <f t="shared" si="80"/>
        <v>0</v>
      </c>
      <c r="S84" s="136">
        <f t="shared" si="80"/>
        <v>0</v>
      </c>
      <c r="T84" s="123">
        <f t="shared" si="80"/>
        <v>0</v>
      </c>
      <c r="U84" s="123">
        <f t="shared" si="80"/>
        <v>0</v>
      </c>
      <c r="V84" s="123">
        <f t="shared" si="80"/>
        <v>0</v>
      </c>
      <c r="W84" s="123">
        <f t="shared" si="80"/>
        <v>0</v>
      </c>
      <c r="X84" s="123">
        <f t="shared" si="80"/>
        <v>0</v>
      </c>
      <c r="Y84" s="123">
        <f t="shared" si="80"/>
        <v>0</v>
      </c>
      <c r="Z84" s="123">
        <f t="shared" si="80"/>
        <v>0</v>
      </c>
      <c r="AA84" s="123">
        <f t="shared" si="80"/>
        <v>0</v>
      </c>
      <c r="AB84" s="136">
        <f t="shared" si="80"/>
        <v>0</v>
      </c>
    </row>
    <row r="85" spans="1:28">
      <c r="A85" s="259"/>
      <c r="B85" s="138"/>
      <c r="C85" s="139"/>
      <c r="D85" s="139"/>
      <c r="E85" s="139"/>
      <c r="F85" s="139"/>
      <c r="G85" s="139"/>
      <c r="H85" s="139"/>
      <c r="I85" s="139"/>
      <c r="J85" s="139"/>
      <c r="K85" s="137"/>
      <c r="L85" s="137"/>
      <c r="M85" s="137"/>
      <c r="N85" s="137"/>
      <c r="O85" s="137"/>
      <c r="P85" s="137"/>
      <c r="Q85" s="137"/>
      <c r="R85" s="137"/>
      <c r="S85" s="137"/>
      <c r="T85" s="137"/>
      <c r="U85" s="138"/>
      <c r="V85" s="138"/>
      <c r="W85" s="138"/>
      <c r="X85" s="138"/>
      <c r="Y85" s="138"/>
      <c r="Z85" s="138"/>
      <c r="AA85" s="138"/>
      <c r="AB85" s="138"/>
    </row>
    <row r="86" spans="1:28" s="144" customFormat="1" ht="15.75">
      <c r="A86" s="262"/>
      <c r="B86" s="142"/>
      <c r="C86" s="143"/>
      <c r="D86" s="143"/>
      <c r="E86" s="143"/>
      <c r="F86" s="143"/>
      <c r="G86" s="143"/>
      <c r="H86" s="143"/>
      <c r="I86" s="143"/>
      <c r="J86" s="143"/>
      <c r="K86" s="1"/>
      <c r="L86" s="1"/>
      <c r="M86" s="1"/>
      <c r="N86" s="1"/>
      <c r="O86" s="1"/>
      <c r="P86" s="1"/>
      <c r="Q86" s="1"/>
      <c r="R86" s="1"/>
      <c r="S86" s="1"/>
      <c r="T86" s="1"/>
      <c r="U86" s="1"/>
      <c r="V86" s="1"/>
      <c r="W86" s="1"/>
      <c r="X86" s="1"/>
      <c r="Y86" s="1"/>
      <c r="Z86" s="1"/>
      <c r="AA86" s="1"/>
      <c r="AB86" s="142"/>
    </row>
    <row r="87" spans="1:28" s="144" customFormat="1" ht="15.75">
      <c r="A87" s="145" t="s">
        <v>193</v>
      </c>
      <c r="B87" s="146"/>
      <c r="C87" s="147"/>
      <c r="D87" s="147"/>
      <c r="E87" s="147"/>
      <c r="F87" s="147"/>
      <c r="G87" s="147"/>
      <c r="H87" s="147"/>
      <c r="I87" s="147"/>
      <c r="J87" s="147"/>
      <c r="K87" s="148"/>
      <c r="L87" s="148"/>
      <c r="M87" s="148"/>
      <c r="N87" s="148"/>
      <c r="O87" s="148"/>
      <c r="P87" s="148"/>
      <c r="Q87" s="148"/>
      <c r="R87" s="148"/>
      <c r="S87" s="148"/>
      <c r="T87" s="148"/>
      <c r="U87" s="148"/>
      <c r="V87" s="148"/>
      <c r="W87" s="148"/>
      <c r="X87" s="148"/>
      <c r="Y87" s="148"/>
      <c r="Z87" s="148"/>
      <c r="AA87" s="148"/>
      <c r="AB87" s="146"/>
    </row>
    <row r="88" spans="1:28" ht="15.75">
      <c r="A88" s="263" t="s">
        <v>194</v>
      </c>
      <c r="B88" s="148"/>
      <c r="C88" s="150"/>
      <c r="D88" s="150"/>
      <c r="E88" s="150"/>
      <c r="F88" s="150"/>
      <c r="G88" s="150"/>
      <c r="H88" s="150"/>
      <c r="I88" s="150"/>
      <c r="J88" s="150"/>
      <c r="K88" s="148"/>
      <c r="L88" s="148"/>
      <c r="M88" s="148"/>
      <c r="N88" s="148"/>
      <c r="O88" s="148"/>
      <c r="P88" s="148"/>
      <c r="Q88" s="148"/>
      <c r="R88" s="148"/>
      <c r="S88" s="148"/>
      <c r="T88" s="148"/>
      <c r="U88" s="148"/>
      <c r="V88" s="148"/>
      <c r="W88" s="148"/>
      <c r="X88" s="148"/>
      <c r="Y88" s="148"/>
      <c r="Z88" s="148"/>
      <c r="AA88" s="148"/>
      <c r="AB88" s="148"/>
    </row>
    <row r="89" spans="1:28" ht="15.75">
      <c r="A89" s="263" t="s">
        <v>238</v>
      </c>
      <c r="B89" s="148"/>
      <c r="C89" s="150"/>
      <c r="D89" s="150"/>
      <c r="E89" s="150"/>
      <c r="F89" s="150"/>
      <c r="G89" s="150"/>
      <c r="H89" s="150"/>
      <c r="I89" s="150"/>
      <c r="J89" s="150"/>
      <c r="K89" s="148"/>
      <c r="L89" s="148"/>
      <c r="M89" s="148"/>
      <c r="N89" s="148"/>
      <c r="O89" s="148"/>
      <c r="P89" s="148"/>
      <c r="Q89" s="148"/>
      <c r="R89" s="148"/>
      <c r="S89" s="148"/>
      <c r="T89" s="148"/>
      <c r="U89" s="148"/>
      <c r="V89" s="148"/>
      <c r="W89" s="148"/>
      <c r="X89" s="148"/>
      <c r="Y89" s="148"/>
      <c r="Z89" s="148"/>
      <c r="AA89" s="148"/>
      <c r="AB89" s="148"/>
    </row>
    <row r="90" spans="1:28" ht="15.75">
      <c r="A90" s="263" t="s">
        <v>195</v>
      </c>
      <c r="B90" s="148"/>
      <c r="C90" s="150"/>
      <c r="D90" s="150"/>
      <c r="E90" s="150"/>
      <c r="F90" s="150"/>
      <c r="G90" s="150"/>
      <c r="H90" s="150"/>
      <c r="I90" s="150"/>
      <c r="J90" s="150"/>
      <c r="K90" s="148"/>
      <c r="L90" s="148"/>
      <c r="M90" s="148"/>
      <c r="N90" s="148"/>
      <c r="O90" s="148"/>
      <c r="P90" s="148"/>
      <c r="Q90" s="148"/>
      <c r="R90" s="148"/>
      <c r="S90" s="148"/>
      <c r="T90" s="148"/>
      <c r="U90" s="148"/>
      <c r="V90" s="148"/>
      <c r="W90" s="148"/>
      <c r="X90" s="148"/>
      <c r="Y90" s="148"/>
      <c r="Z90" s="148"/>
      <c r="AA90" s="148"/>
      <c r="AB90" s="148"/>
    </row>
    <row r="91" spans="1:28" ht="15.75">
      <c r="A91" s="263" t="s">
        <v>196</v>
      </c>
      <c r="B91" s="148"/>
      <c r="C91" s="150"/>
      <c r="D91" s="150"/>
      <c r="E91" s="150"/>
      <c r="F91" s="150"/>
      <c r="G91" s="150"/>
      <c r="H91" s="150"/>
      <c r="I91" s="150"/>
      <c r="J91" s="150"/>
      <c r="K91" s="148"/>
      <c r="L91" s="148"/>
      <c r="M91" s="148"/>
      <c r="N91" s="148"/>
      <c r="O91" s="148"/>
      <c r="P91" s="148"/>
      <c r="Q91" s="148"/>
      <c r="R91" s="148"/>
      <c r="S91" s="148"/>
      <c r="T91" s="148"/>
      <c r="U91" s="148"/>
      <c r="V91" s="148"/>
      <c r="W91" s="148"/>
      <c r="X91" s="148"/>
      <c r="Y91" s="148"/>
      <c r="Z91" s="148"/>
      <c r="AA91" s="148"/>
      <c r="AB91" s="148"/>
    </row>
    <row r="92" spans="1:28">
      <c r="B92" s="1"/>
      <c r="C92" s="141"/>
      <c r="D92" s="141"/>
      <c r="E92" s="141"/>
      <c r="F92" s="141"/>
      <c r="G92" s="141"/>
      <c r="H92" s="141"/>
      <c r="I92" s="141"/>
      <c r="J92" s="141"/>
      <c r="K92" s="1"/>
      <c r="L92" s="1"/>
      <c r="M92" s="1"/>
      <c r="N92" s="1"/>
      <c r="O92" s="1"/>
      <c r="P92" s="1"/>
      <c r="Q92" s="1"/>
      <c r="R92" s="1"/>
      <c r="S92" s="1"/>
      <c r="T92" s="1"/>
      <c r="U92" s="1"/>
      <c r="V92" s="1"/>
      <c r="W92" s="1"/>
      <c r="X92" s="1"/>
      <c r="Y92" s="1"/>
      <c r="Z92" s="1"/>
      <c r="AA92" s="1"/>
      <c r="AB92" s="1"/>
    </row>
    <row r="93" spans="1:28" ht="16.5">
      <c r="B93" s="1"/>
      <c r="C93" s="141"/>
      <c r="D93" s="141"/>
      <c r="E93" s="141"/>
      <c r="F93" s="141"/>
      <c r="G93" s="141"/>
      <c r="H93" s="141"/>
      <c r="I93" s="141"/>
      <c r="J93" s="141"/>
      <c r="K93" s="1"/>
      <c r="L93" s="1"/>
      <c r="M93" s="1"/>
      <c r="N93" s="1"/>
      <c r="O93" s="1"/>
      <c r="P93" s="1"/>
      <c r="Q93" s="1"/>
      <c r="R93" s="1"/>
      <c r="S93" s="1"/>
      <c r="T93" s="1"/>
      <c r="U93" s="1"/>
      <c r="V93" s="1"/>
      <c r="W93" s="1"/>
      <c r="X93" s="1"/>
      <c r="Y93" s="1"/>
      <c r="Z93" s="1"/>
      <c r="AA93" s="88"/>
      <c r="AB93" s="1"/>
    </row>
    <row r="94" spans="1:28">
      <c r="B94" s="1"/>
      <c r="C94" s="141"/>
      <c r="D94" s="141"/>
      <c r="E94" s="141"/>
      <c r="F94" s="141"/>
      <c r="G94" s="141"/>
      <c r="H94" s="141"/>
      <c r="I94" s="141"/>
      <c r="J94" s="141"/>
      <c r="K94" s="1"/>
      <c r="L94" s="1"/>
      <c r="M94" s="1"/>
      <c r="N94" s="1"/>
      <c r="O94" s="1"/>
      <c r="P94" s="1"/>
      <c r="Q94" s="1"/>
      <c r="R94" s="1"/>
      <c r="S94" s="1"/>
      <c r="T94" s="1"/>
      <c r="U94" s="1"/>
      <c r="V94" s="1"/>
      <c r="W94" s="1"/>
      <c r="X94" s="1"/>
      <c r="Y94" s="1"/>
      <c r="Z94" s="1"/>
      <c r="AA94" s="21"/>
      <c r="AB94" s="1"/>
    </row>
    <row r="95" spans="1:28">
      <c r="A95" s="264"/>
      <c r="C95" s="151"/>
      <c r="H95" s="151"/>
      <c r="I95" s="151"/>
      <c r="J95" s="151"/>
    </row>
    <row r="96" spans="1:28" ht="16.5">
      <c r="A96" s="300" t="s">
        <v>239</v>
      </c>
      <c r="B96" s="302" t="s">
        <v>240</v>
      </c>
      <c r="C96" s="302"/>
      <c r="D96" s="302"/>
      <c r="E96" s="302"/>
      <c r="F96" s="302"/>
      <c r="G96" s="302"/>
      <c r="H96" s="302"/>
      <c r="I96" s="302"/>
      <c r="J96" s="302"/>
    </row>
    <row r="97" spans="1:10">
      <c r="A97" s="301"/>
      <c r="B97" s="303" t="s">
        <v>145</v>
      </c>
      <c r="C97" s="303" t="s">
        <v>146</v>
      </c>
      <c r="D97" s="304" t="s">
        <v>147</v>
      </c>
      <c r="E97" s="304"/>
      <c r="F97" s="304"/>
      <c r="G97" s="304"/>
      <c r="H97" s="304"/>
      <c r="I97" s="304"/>
      <c r="J97" s="303" t="s">
        <v>148</v>
      </c>
    </row>
    <row r="98" spans="1:10">
      <c r="A98" s="301"/>
      <c r="B98" s="303"/>
      <c r="C98" s="303"/>
      <c r="D98" s="304" t="s">
        <v>149</v>
      </c>
      <c r="E98" s="304"/>
      <c r="F98" s="304"/>
      <c r="G98" s="304" t="s">
        <v>150</v>
      </c>
      <c r="H98" s="304"/>
      <c r="I98" s="304"/>
      <c r="J98" s="303"/>
    </row>
    <row r="99" spans="1:10" ht="15.75">
      <c r="A99" s="265"/>
      <c r="B99" s="152"/>
      <c r="C99" s="152"/>
      <c r="D99" s="153" t="s">
        <v>151</v>
      </c>
      <c r="E99" s="153" t="s">
        <v>152</v>
      </c>
      <c r="F99" s="153" t="s">
        <v>153</v>
      </c>
      <c r="G99" s="153" t="s">
        <v>151</v>
      </c>
      <c r="H99" s="153" t="s">
        <v>152</v>
      </c>
      <c r="I99" s="153" t="s">
        <v>153</v>
      </c>
      <c r="J99" s="152"/>
    </row>
    <row r="100" spans="1:10" ht="15.75">
      <c r="A100" s="266" t="s">
        <v>154</v>
      </c>
      <c r="B100" s="48" t="b">
        <f>AND(IF(B12&lt;=2.5+B32+B52,TRUE,FALSE),(IF(B12&gt;=-2.5+B32+B52,TRUE,FALSE)))</f>
        <v>1</v>
      </c>
      <c r="C100" s="48" t="b">
        <f t="shared" ref="C100:J100" si="81">AND(IF(C12&lt;=2.5+C32+C52,TRUE,FALSE),(IF(C12&gt;=-2.5+C32+C52,TRUE,FALSE)))</f>
        <v>1</v>
      </c>
      <c r="D100" s="48" t="b">
        <f>AND(IF(D12&lt;=2.5+D32,TRUE,FALSE),(IF(D12&gt;=-2.5+D32,TRUE,FALSE)))</f>
        <v>1</v>
      </c>
      <c r="E100" s="48" t="b">
        <f t="shared" ref="E100:I100" si="82">AND(IF(E12&lt;=2.5+E32,TRUE,FALSE),(IF(E12&gt;=-2.5+E32,TRUE,FALSE)))</f>
        <v>1</v>
      </c>
      <c r="F100" s="48" t="b">
        <f t="shared" si="82"/>
        <v>1</v>
      </c>
      <c r="G100" s="48" t="b">
        <f t="shared" si="82"/>
        <v>1</v>
      </c>
      <c r="H100" s="48" t="b">
        <f t="shared" si="82"/>
        <v>1</v>
      </c>
      <c r="I100" s="48" t="b">
        <f t="shared" si="82"/>
        <v>1</v>
      </c>
      <c r="J100" s="48" t="b">
        <f t="shared" si="81"/>
        <v>1</v>
      </c>
    </row>
    <row r="101" spans="1:10" ht="15.75">
      <c r="A101" s="266" t="s">
        <v>155</v>
      </c>
      <c r="B101" s="48" t="b">
        <f t="shared" ref="B101:J112" si="83">AND(IF(B13&lt;=2.5+B33+B53,TRUE,FALSE),(IF(B13&gt;=-2.5+B33+B53,TRUE,FALSE)))</f>
        <v>1</v>
      </c>
      <c r="C101" s="48" t="b">
        <f t="shared" si="83"/>
        <v>1</v>
      </c>
      <c r="D101" s="48" t="b">
        <f t="shared" ref="D101:I112" si="84">AND(IF(D13&lt;=2.5+D33,TRUE,FALSE),(IF(D13&gt;=-2.5+D33,TRUE,FALSE)))</f>
        <v>1</v>
      </c>
      <c r="E101" s="48" t="b">
        <f t="shared" si="84"/>
        <v>1</v>
      </c>
      <c r="F101" s="48" t="b">
        <f t="shared" si="84"/>
        <v>1</v>
      </c>
      <c r="G101" s="48" t="b">
        <f t="shared" si="84"/>
        <v>1</v>
      </c>
      <c r="H101" s="48" t="b">
        <f t="shared" si="84"/>
        <v>1</v>
      </c>
      <c r="I101" s="48" t="b">
        <f t="shared" si="84"/>
        <v>1</v>
      </c>
      <c r="J101" s="48" t="b">
        <f t="shared" si="83"/>
        <v>1</v>
      </c>
    </row>
    <row r="102" spans="1:10">
      <c r="A102" s="267" t="s">
        <v>156</v>
      </c>
      <c r="B102" s="48" t="b">
        <f t="shared" si="83"/>
        <v>1</v>
      </c>
      <c r="C102" s="48" t="b">
        <f t="shared" si="83"/>
        <v>1</v>
      </c>
      <c r="D102" s="48" t="b">
        <f t="shared" si="84"/>
        <v>1</v>
      </c>
      <c r="E102" s="48" t="b">
        <f t="shared" si="84"/>
        <v>1</v>
      </c>
      <c r="F102" s="48" t="b">
        <f t="shared" si="84"/>
        <v>1</v>
      </c>
      <c r="G102" s="48" t="b">
        <f t="shared" si="84"/>
        <v>1</v>
      </c>
      <c r="H102" s="48" t="b">
        <f t="shared" si="84"/>
        <v>1</v>
      </c>
      <c r="I102" s="48" t="b">
        <f t="shared" si="84"/>
        <v>1</v>
      </c>
      <c r="J102" s="48" t="b">
        <f t="shared" si="83"/>
        <v>1</v>
      </c>
    </row>
    <row r="103" spans="1:10">
      <c r="A103" s="267" t="s">
        <v>157</v>
      </c>
      <c r="B103" s="48" t="b">
        <f t="shared" si="83"/>
        <v>1</v>
      </c>
      <c r="C103" s="48" t="b">
        <f t="shared" si="83"/>
        <v>1</v>
      </c>
      <c r="D103" s="48" t="b">
        <f t="shared" si="84"/>
        <v>1</v>
      </c>
      <c r="E103" s="48" t="b">
        <f t="shared" si="84"/>
        <v>1</v>
      </c>
      <c r="F103" s="48" t="b">
        <f t="shared" si="84"/>
        <v>1</v>
      </c>
      <c r="G103" s="48" t="b">
        <f t="shared" si="84"/>
        <v>1</v>
      </c>
      <c r="H103" s="48" t="b">
        <f t="shared" si="84"/>
        <v>1</v>
      </c>
      <c r="I103" s="48" t="b">
        <f t="shared" si="84"/>
        <v>1</v>
      </c>
      <c r="J103" s="48" t="b">
        <f t="shared" si="83"/>
        <v>1</v>
      </c>
    </row>
    <row r="104" spans="1:10">
      <c r="A104" s="267" t="s">
        <v>158</v>
      </c>
      <c r="B104" s="48" t="b">
        <f t="shared" si="83"/>
        <v>1</v>
      </c>
      <c r="C104" s="48" t="b">
        <f t="shared" si="83"/>
        <v>1</v>
      </c>
      <c r="D104" s="48" t="b">
        <f t="shared" si="84"/>
        <v>1</v>
      </c>
      <c r="E104" s="48" t="b">
        <f t="shared" si="84"/>
        <v>1</v>
      </c>
      <c r="F104" s="48" t="b">
        <f t="shared" si="84"/>
        <v>1</v>
      </c>
      <c r="G104" s="48" t="b">
        <f t="shared" si="84"/>
        <v>1</v>
      </c>
      <c r="H104" s="48" t="b">
        <f t="shared" si="84"/>
        <v>1</v>
      </c>
      <c r="I104" s="48" t="b">
        <f t="shared" si="84"/>
        <v>1</v>
      </c>
      <c r="J104" s="48" t="b">
        <f t="shared" si="83"/>
        <v>1</v>
      </c>
    </row>
    <row r="105" spans="1:10">
      <c r="A105" s="267" t="s">
        <v>159</v>
      </c>
      <c r="B105" s="48" t="b">
        <f t="shared" si="83"/>
        <v>1</v>
      </c>
      <c r="C105" s="48" t="b">
        <f t="shared" si="83"/>
        <v>1</v>
      </c>
      <c r="D105" s="48" t="b">
        <f t="shared" si="84"/>
        <v>1</v>
      </c>
      <c r="E105" s="48" t="b">
        <f t="shared" si="84"/>
        <v>1</v>
      </c>
      <c r="F105" s="48" t="b">
        <f t="shared" si="84"/>
        <v>1</v>
      </c>
      <c r="G105" s="48" t="b">
        <f t="shared" si="84"/>
        <v>1</v>
      </c>
      <c r="H105" s="48" t="b">
        <f t="shared" si="84"/>
        <v>1</v>
      </c>
      <c r="I105" s="48" t="b">
        <f t="shared" si="84"/>
        <v>1</v>
      </c>
      <c r="J105" s="48" t="b">
        <f t="shared" si="83"/>
        <v>1</v>
      </c>
    </row>
    <row r="106" spans="1:10" ht="15.75">
      <c r="A106" s="268" t="s">
        <v>160</v>
      </c>
      <c r="B106" s="48" t="b">
        <f t="shared" si="83"/>
        <v>1</v>
      </c>
      <c r="C106" s="48" t="b">
        <f t="shared" si="83"/>
        <v>1</v>
      </c>
      <c r="D106" s="48" t="b">
        <f t="shared" si="84"/>
        <v>1</v>
      </c>
      <c r="E106" s="48" t="b">
        <f t="shared" si="84"/>
        <v>1</v>
      </c>
      <c r="F106" s="48" t="b">
        <f t="shared" si="84"/>
        <v>1</v>
      </c>
      <c r="G106" s="48" t="b">
        <f t="shared" si="84"/>
        <v>1</v>
      </c>
      <c r="H106" s="48" t="b">
        <f t="shared" si="84"/>
        <v>1</v>
      </c>
      <c r="I106" s="48" t="b">
        <f t="shared" si="84"/>
        <v>1</v>
      </c>
      <c r="J106" s="48" t="b">
        <f t="shared" si="83"/>
        <v>1</v>
      </c>
    </row>
    <row r="107" spans="1:10">
      <c r="A107" s="267" t="s">
        <v>161</v>
      </c>
      <c r="B107" s="48" t="b">
        <f t="shared" si="83"/>
        <v>1</v>
      </c>
      <c r="C107" s="48" t="b">
        <f t="shared" si="83"/>
        <v>1</v>
      </c>
      <c r="D107" s="48" t="b">
        <f t="shared" si="84"/>
        <v>1</v>
      </c>
      <c r="E107" s="48" t="b">
        <f t="shared" si="84"/>
        <v>1</v>
      </c>
      <c r="F107" s="48" t="b">
        <f t="shared" si="84"/>
        <v>1</v>
      </c>
      <c r="G107" s="48" t="b">
        <f t="shared" si="84"/>
        <v>1</v>
      </c>
      <c r="H107" s="48" t="b">
        <f t="shared" si="84"/>
        <v>1</v>
      </c>
      <c r="I107" s="48" t="b">
        <f t="shared" si="84"/>
        <v>1</v>
      </c>
      <c r="J107" s="48" t="b">
        <f t="shared" si="83"/>
        <v>1</v>
      </c>
    </row>
    <row r="108" spans="1:10">
      <c r="A108" s="267" t="s">
        <v>162</v>
      </c>
      <c r="B108" s="48" t="b">
        <f t="shared" si="83"/>
        <v>1</v>
      </c>
      <c r="C108" s="48" t="b">
        <f t="shared" si="83"/>
        <v>1</v>
      </c>
      <c r="D108" s="48" t="b">
        <f t="shared" si="84"/>
        <v>1</v>
      </c>
      <c r="E108" s="48" t="b">
        <f t="shared" si="84"/>
        <v>1</v>
      </c>
      <c r="F108" s="48" t="b">
        <f t="shared" si="84"/>
        <v>1</v>
      </c>
      <c r="G108" s="48" t="b">
        <f t="shared" si="84"/>
        <v>1</v>
      </c>
      <c r="H108" s="48" t="b">
        <f t="shared" si="84"/>
        <v>1</v>
      </c>
      <c r="I108" s="48" t="b">
        <f t="shared" si="84"/>
        <v>1</v>
      </c>
      <c r="J108" s="48" t="b">
        <f t="shared" si="83"/>
        <v>1</v>
      </c>
    </row>
    <row r="109" spans="1:10">
      <c r="A109" s="267" t="s">
        <v>163</v>
      </c>
      <c r="B109" s="48" t="b">
        <f t="shared" si="83"/>
        <v>1</v>
      </c>
      <c r="C109" s="48" t="b">
        <f t="shared" si="83"/>
        <v>1</v>
      </c>
      <c r="D109" s="48" t="b">
        <f t="shared" si="84"/>
        <v>1</v>
      </c>
      <c r="E109" s="48" t="b">
        <f t="shared" si="84"/>
        <v>1</v>
      </c>
      <c r="F109" s="48" t="b">
        <f t="shared" si="84"/>
        <v>1</v>
      </c>
      <c r="G109" s="48" t="b">
        <f t="shared" si="84"/>
        <v>1</v>
      </c>
      <c r="H109" s="48" t="b">
        <f t="shared" si="84"/>
        <v>1</v>
      </c>
      <c r="I109" s="48" t="b">
        <f t="shared" si="84"/>
        <v>1</v>
      </c>
      <c r="J109" s="48" t="b">
        <f t="shared" si="83"/>
        <v>1</v>
      </c>
    </row>
    <row r="110" spans="1:10">
      <c r="A110" s="267" t="s">
        <v>164</v>
      </c>
      <c r="B110" s="48" t="b">
        <f t="shared" si="83"/>
        <v>1</v>
      </c>
      <c r="C110" s="48" t="b">
        <f t="shared" si="83"/>
        <v>1</v>
      </c>
      <c r="D110" s="48" t="b">
        <f t="shared" si="84"/>
        <v>1</v>
      </c>
      <c r="E110" s="48" t="b">
        <f t="shared" si="84"/>
        <v>1</v>
      </c>
      <c r="F110" s="48" t="b">
        <f t="shared" si="84"/>
        <v>1</v>
      </c>
      <c r="G110" s="48" t="b">
        <f t="shared" si="84"/>
        <v>1</v>
      </c>
      <c r="H110" s="48" t="b">
        <f t="shared" si="84"/>
        <v>1</v>
      </c>
      <c r="I110" s="48" t="b">
        <f t="shared" si="84"/>
        <v>1</v>
      </c>
      <c r="J110" s="48" t="b">
        <f t="shared" si="83"/>
        <v>1</v>
      </c>
    </row>
    <row r="111" spans="1:10">
      <c r="A111" s="267" t="s">
        <v>165</v>
      </c>
      <c r="B111" s="48" t="b">
        <f t="shared" si="83"/>
        <v>1</v>
      </c>
      <c r="C111" s="48" t="b">
        <f t="shared" si="83"/>
        <v>1</v>
      </c>
      <c r="D111" s="48" t="b">
        <f t="shared" si="84"/>
        <v>1</v>
      </c>
      <c r="E111" s="48" t="b">
        <f t="shared" si="84"/>
        <v>1</v>
      </c>
      <c r="F111" s="48" t="b">
        <f t="shared" si="84"/>
        <v>1</v>
      </c>
      <c r="G111" s="48" t="b">
        <f t="shared" si="84"/>
        <v>1</v>
      </c>
      <c r="H111" s="48" t="b">
        <f t="shared" si="84"/>
        <v>1</v>
      </c>
      <c r="I111" s="48" t="b">
        <f t="shared" si="84"/>
        <v>1</v>
      </c>
      <c r="J111" s="48" t="b">
        <f t="shared" si="83"/>
        <v>1</v>
      </c>
    </row>
    <row r="112" spans="1:10" ht="29.25">
      <c r="A112" s="268" t="s">
        <v>302</v>
      </c>
      <c r="B112" s="48" t="b">
        <f t="shared" si="83"/>
        <v>1</v>
      </c>
      <c r="C112" s="48" t="b">
        <f t="shared" si="83"/>
        <v>1</v>
      </c>
      <c r="D112" s="48" t="b">
        <f t="shared" si="84"/>
        <v>1</v>
      </c>
      <c r="E112" s="48" t="b">
        <f t="shared" si="84"/>
        <v>1</v>
      </c>
      <c r="F112" s="48" t="b">
        <f t="shared" si="84"/>
        <v>1</v>
      </c>
      <c r="G112" s="48" t="b">
        <f t="shared" si="84"/>
        <v>1</v>
      </c>
      <c r="H112" s="48" t="b">
        <f t="shared" si="84"/>
        <v>1</v>
      </c>
      <c r="I112" s="48" t="b">
        <f t="shared" si="84"/>
        <v>1</v>
      </c>
      <c r="J112" s="48" t="b">
        <f t="shared" si="83"/>
        <v>1</v>
      </c>
    </row>
    <row r="113" spans="1:29">
      <c r="A113" s="269"/>
      <c r="D113" s="3"/>
      <c r="E113" s="3"/>
      <c r="F113" s="154"/>
      <c r="G113" s="154"/>
      <c r="H113" s="154"/>
      <c r="I113" s="154"/>
      <c r="J113" s="154"/>
      <c r="K113" s="154"/>
    </row>
    <row r="114" spans="1:29" ht="16.5">
      <c r="A114" s="300" t="s">
        <v>197</v>
      </c>
      <c r="B114" s="302" t="s">
        <v>241</v>
      </c>
      <c r="C114" s="302"/>
      <c r="D114" s="302"/>
      <c r="E114" s="302"/>
      <c r="F114" s="302"/>
      <c r="G114" s="302"/>
      <c r="H114" s="302"/>
      <c r="I114" s="302"/>
      <c r="J114" s="302"/>
      <c r="K114" s="151"/>
    </row>
    <row r="115" spans="1:29">
      <c r="A115" s="301"/>
      <c r="B115" s="303" t="s">
        <v>145</v>
      </c>
      <c r="C115" s="303" t="s">
        <v>146</v>
      </c>
      <c r="D115" s="304" t="s">
        <v>147</v>
      </c>
      <c r="E115" s="304"/>
      <c r="F115" s="304"/>
      <c r="G115" s="304"/>
      <c r="H115" s="304"/>
      <c r="I115" s="304"/>
      <c r="J115" s="303" t="s">
        <v>148</v>
      </c>
      <c r="K115" s="151"/>
    </row>
    <row r="116" spans="1:29">
      <c r="A116" s="301"/>
      <c r="B116" s="303"/>
      <c r="C116" s="303"/>
      <c r="D116" s="304" t="s">
        <v>149</v>
      </c>
      <c r="E116" s="304"/>
      <c r="F116" s="304"/>
      <c r="G116" s="304" t="s">
        <v>150</v>
      </c>
      <c r="H116" s="304"/>
      <c r="I116" s="304"/>
      <c r="J116" s="303"/>
      <c r="K116" s="151"/>
    </row>
    <row r="117" spans="1:29" ht="15.75">
      <c r="A117" s="265"/>
      <c r="B117" s="152"/>
      <c r="C117" s="152"/>
      <c r="D117" s="153" t="s">
        <v>151</v>
      </c>
      <c r="E117" s="153" t="s">
        <v>152</v>
      </c>
      <c r="F117" s="153" t="s">
        <v>153</v>
      </c>
      <c r="G117" s="153" t="s">
        <v>151</v>
      </c>
      <c r="H117" s="153" t="s">
        <v>152</v>
      </c>
      <c r="I117" s="153" t="s">
        <v>153</v>
      </c>
      <c r="J117" s="152"/>
      <c r="K117" s="151"/>
    </row>
    <row r="118" spans="1:29" ht="15.75">
      <c r="A118" s="266" t="s">
        <v>154</v>
      </c>
      <c r="B118" s="48" t="b">
        <f>AND(IF(B72&lt;=2.5+K72+T72,TRUE,FALSE),(IF(B72&gt;=-2.5+K72+T72,TRUE,FALSE)))</f>
        <v>1</v>
      </c>
      <c r="C118" s="48" t="b">
        <f t="shared" ref="C118:J130" si="85">AND(IF(C72&lt;=2.5+L72+U72,TRUE,FALSE),(IF(C72&gt;=-2.5+L72+U72,TRUE,FALSE)))</f>
        <v>1</v>
      </c>
      <c r="D118" s="48" t="b">
        <f t="shared" si="85"/>
        <v>1</v>
      </c>
      <c r="E118" s="48" t="b">
        <f t="shared" si="85"/>
        <v>1</v>
      </c>
      <c r="F118" s="48" t="b">
        <f t="shared" si="85"/>
        <v>1</v>
      </c>
      <c r="G118" s="48" t="b">
        <f t="shared" si="85"/>
        <v>1</v>
      </c>
      <c r="H118" s="48" t="b">
        <f t="shared" si="85"/>
        <v>1</v>
      </c>
      <c r="I118" s="48" t="b">
        <f t="shared" si="85"/>
        <v>1</v>
      </c>
      <c r="J118" s="48" t="b">
        <f t="shared" si="85"/>
        <v>1</v>
      </c>
      <c r="K118" s="151"/>
    </row>
    <row r="119" spans="1:29" s="151" customFormat="1" ht="15.75">
      <c r="A119" s="266" t="s">
        <v>155</v>
      </c>
      <c r="B119" s="48" t="b">
        <f t="shared" ref="B119:B130" si="86">AND(IF(B73&lt;=2.5+K73+T73,TRUE,FALSE),(IF(B73&gt;=-2.5+K73+T73,TRUE,FALSE)))</f>
        <v>1</v>
      </c>
      <c r="C119" s="48" t="b">
        <f t="shared" si="85"/>
        <v>1</v>
      </c>
      <c r="D119" s="48" t="b">
        <f t="shared" si="85"/>
        <v>1</v>
      </c>
      <c r="E119" s="48" t="b">
        <f t="shared" si="85"/>
        <v>1</v>
      </c>
      <c r="F119" s="48" t="b">
        <f t="shared" si="85"/>
        <v>1</v>
      </c>
      <c r="G119" s="48" t="b">
        <f t="shared" si="85"/>
        <v>1</v>
      </c>
      <c r="H119" s="48" t="b">
        <f t="shared" si="85"/>
        <v>1</v>
      </c>
      <c r="I119" s="48" t="b">
        <f t="shared" si="85"/>
        <v>1</v>
      </c>
      <c r="J119" s="48" t="b">
        <f t="shared" si="85"/>
        <v>1</v>
      </c>
      <c r="L119" s="3"/>
      <c r="M119" s="3"/>
      <c r="N119" s="3"/>
      <c r="O119" s="3"/>
      <c r="P119" s="3"/>
      <c r="Q119" s="3"/>
      <c r="R119" s="3"/>
      <c r="S119" s="3"/>
      <c r="T119" s="3"/>
      <c r="U119" s="3"/>
      <c r="V119" s="3"/>
      <c r="W119" s="3"/>
      <c r="X119" s="3"/>
      <c r="Y119" s="3"/>
      <c r="Z119" s="3"/>
      <c r="AA119" s="3"/>
      <c r="AB119" s="3"/>
      <c r="AC119" s="3"/>
    </row>
    <row r="120" spans="1:29" s="151" customFormat="1">
      <c r="A120" s="267" t="s">
        <v>156</v>
      </c>
      <c r="B120" s="48" t="b">
        <f t="shared" si="86"/>
        <v>1</v>
      </c>
      <c r="C120" s="48" t="b">
        <f t="shared" si="85"/>
        <v>1</v>
      </c>
      <c r="D120" s="48" t="b">
        <f t="shared" si="85"/>
        <v>1</v>
      </c>
      <c r="E120" s="48" t="b">
        <f t="shared" si="85"/>
        <v>1</v>
      </c>
      <c r="F120" s="48" t="b">
        <f t="shared" si="85"/>
        <v>1</v>
      </c>
      <c r="G120" s="48" t="b">
        <f t="shared" si="85"/>
        <v>1</v>
      </c>
      <c r="H120" s="48" t="b">
        <f t="shared" si="85"/>
        <v>1</v>
      </c>
      <c r="I120" s="48" t="b">
        <f t="shared" si="85"/>
        <v>1</v>
      </c>
      <c r="J120" s="48" t="b">
        <f t="shared" si="85"/>
        <v>1</v>
      </c>
      <c r="L120" s="3"/>
      <c r="M120" s="3"/>
      <c r="N120" s="3"/>
      <c r="O120" s="3"/>
      <c r="P120" s="3"/>
      <c r="Q120" s="3"/>
      <c r="R120" s="3"/>
      <c r="S120" s="3"/>
      <c r="T120" s="3"/>
      <c r="U120" s="3"/>
      <c r="V120" s="3"/>
      <c r="W120" s="3"/>
      <c r="X120" s="3"/>
      <c r="Y120" s="3"/>
      <c r="Z120" s="3"/>
      <c r="AA120" s="3"/>
      <c r="AB120" s="3"/>
      <c r="AC120" s="3"/>
    </row>
    <row r="121" spans="1:29" s="151" customFormat="1">
      <c r="A121" s="267" t="s">
        <v>157</v>
      </c>
      <c r="B121" s="48" t="b">
        <f t="shared" si="86"/>
        <v>1</v>
      </c>
      <c r="C121" s="48" t="b">
        <f t="shared" si="85"/>
        <v>1</v>
      </c>
      <c r="D121" s="48" t="b">
        <f t="shared" si="85"/>
        <v>1</v>
      </c>
      <c r="E121" s="48" t="b">
        <f t="shared" si="85"/>
        <v>1</v>
      </c>
      <c r="F121" s="48" t="b">
        <f t="shared" si="85"/>
        <v>1</v>
      </c>
      <c r="G121" s="48" t="b">
        <f t="shared" si="85"/>
        <v>1</v>
      </c>
      <c r="H121" s="48" t="b">
        <f t="shared" si="85"/>
        <v>1</v>
      </c>
      <c r="I121" s="48" t="b">
        <f t="shared" si="85"/>
        <v>1</v>
      </c>
      <c r="J121" s="48" t="b">
        <f t="shared" si="85"/>
        <v>1</v>
      </c>
      <c r="L121" s="3"/>
      <c r="M121" s="3"/>
      <c r="N121" s="3"/>
      <c r="O121" s="3"/>
      <c r="P121" s="3"/>
      <c r="Q121" s="3"/>
      <c r="R121" s="3"/>
      <c r="S121" s="3"/>
      <c r="T121" s="3"/>
      <c r="U121" s="3"/>
      <c r="V121" s="3"/>
      <c r="W121" s="3"/>
      <c r="X121" s="3"/>
      <c r="Y121" s="3"/>
      <c r="Z121" s="3"/>
      <c r="AA121" s="3"/>
      <c r="AB121" s="3"/>
      <c r="AC121" s="3"/>
    </row>
    <row r="122" spans="1:29" s="151" customFormat="1">
      <c r="A122" s="267" t="s">
        <v>158</v>
      </c>
      <c r="B122" s="48" t="b">
        <f t="shared" si="86"/>
        <v>1</v>
      </c>
      <c r="C122" s="48" t="b">
        <f t="shared" si="85"/>
        <v>1</v>
      </c>
      <c r="D122" s="48" t="b">
        <f t="shared" si="85"/>
        <v>1</v>
      </c>
      <c r="E122" s="48" t="b">
        <f t="shared" si="85"/>
        <v>1</v>
      </c>
      <c r="F122" s="48" t="b">
        <f t="shared" si="85"/>
        <v>1</v>
      </c>
      <c r="G122" s="48" t="b">
        <f t="shared" si="85"/>
        <v>1</v>
      </c>
      <c r="H122" s="48" t="b">
        <f t="shared" si="85"/>
        <v>1</v>
      </c>
      <c r="I122" s="48" t="b">
        <f t="shared" si="85"/>
        <v>1</v>
      </c>
      <c r="J122" s="48" t="b">
        <f t="shared" si="85"/>
        <v>1</v>
      </c>
      <c r="L122" s="3"/>
      <c r="M122" s="3"/>
      <c r="N122" s="3"/>
      <c r="O122" s="3"/>
      <c r="P122" s="3"/>
      <c r="Q122" s="3"/>
      <c r="R122" s="3"/>
      <c r="S122" s="3"/>
      <c r="T122" s="3"/>
      <c r="U122" s="3"/>
      <c r="V122" s="3"/>
      <c r="W122" s="3"/>
      <c r="X122" s="3"/>
      <c r="Y122" s="3"/>
      <c r="Z122" s="3"/>
      <c r="AA122" s="3"/>
      <c r="AB122" s="3"/>
      <c r="AC122" s="3"/>
    </row>
    <row r="123" spans="1:29" s="151" customFormat="1">
      <c r="A123" s="267" t="s">
        <v>159</v>
      </c>
      <c r="B123" s="48" t="b">
        <f t="shared" si="86"/>
        <v>1</v>
      </c>
      <c r="C123" s="48" t="b">
        <f t="shared" si="85"/>
        <v>1</v>
      </c>
      <c r="D123" s="48" t="b">
        <f t="shared" si="85"/>
        <v>1</v>
      </c>
      <c r="E123" s="48" t="b">
        <f t="shared" si="85"/>
        <v>1</v>
      </c>
      <c r="F123" s="48" t="b">
        <f t="shared" si="85"/>
        <v>1</v>
      </c>
      <c r="G123" s="48" t="b">
        <f t="shared" si="85"/>
        <v>1</v>
      </c>
      <c r="H123" s="48" t="b">
        <f t="shared" si="85"/>
        <v>1</v>
      </c>
      <c r="I123" s="48" t="b">
        <f t="shared" si="85"/>
        <v>1</v>
      </c>
      <c r="J123" s="48" t="b">
        <f t="shared" si="85"/>
        <v>1</v>
      </c>
      <c r="L123" s="3"/>
      <c r="M123" s="3"/>
      <c r="N123" s="3"/>
      <c r="O123" s="3"/>
      <c r="P123" s="3"/>
      <c r="Q123" s="3"/>
      <c r="R123" s="3"/>
      <c r="S123" s="3"/>
      <c r="T123" s="3"/>
      <c r="U123" s="3"/>
      <c r="V123" s="3"/>
      <c r="W123" s="3"/>
      <c r="X123" s="3"/>
      <c r="Y123" s="3"/>
      <c r="Z123" s="3"/>
      <c r="AA123" s="3"/>
      <c r="AB123" s="3"/>
      <c r="AC123" s="3"/>
    </row>
    <row r="124" spans="1:29" s="151" customFormat="1" ht="15.75">
      <c r="A124" s="268" t="s">
        <v>160</v>
      </c>
      <c r="B124" s="48" t="b">
        <f t="shared" si="86"/>
        <v>1</v>
      </c>
      <c r="C124" s="48" t="b">
        <f t="shared" si="85"/>
        <v>1</v>
      </c>
      <c r="D124" s="48" t="b">
        <f t="shared" si="85"/>
        <v>1</v>
      </c>
      <c r="E124" s="48" t="b">
        <f t="shared" si="85"/>
        <v>1</v>
      </c>
      <c r="F124" s="48" t="b">
        <f t="shared" si="85"/>
        <v>1</v>
      </c>
      <c r="G124" s="48" t="b">
        <f t="shared" si="85"/>
        <v>1</v>
      </c>
      <c r="H124" s="48" t="b">
        <f t="shared" si="85"/>
        <v>1</v>
      </c>
      <c r="I124" s="48" t="b">
        <f t="shared" si="85"/>
        <v>1</v>
      </c>
      <c r="J124" s="48" t="b">
        <f t="shared" si="85"/>
        <v>1</v>
      </c>
      <c r="L124" s="3"/>
      <c r="M124" s="3"/>
      <c r="N124" s="3"/>
      <c r="O124" s="3"/>
      <c r="P124" s="3"/>
      <c r="Q124" s="3"/>
      <c r="R124" s="3"/>
      <c r="S124" s="3"/>
      <c r="T124" s="3"/>
      <c r="U124" s="3"/>
      <c r="V124" s="3"/>
      <c r="W124" s="3"/>
      <c r="X124" s="3"/>
      <c r="Y124" s="3"/>
      <c r="Z124" s="3"/>
      <c r="AA124" s="3"/>
      <c r="AB124" s="3"/>
      <c r="AC124" s="3"/>
    </row>
    <row r="125" spans="1:29" s="151" customFormat="1">
      <c r="A125" s="267" t="s">
        <v>161</v>
      </c>
      <c r="B125" s="48" t="b">
        <f t="shared" si="86"/>
        <v>1</v>
      </c>
      <c r="C125" s="48" t="b">
        <f t="shared" si="85"/>
        <v>1</v>
      </c>
      <c r="D125" s="48" t="b">
        <f t="shared" si="85"/>
        <v>1</v>
      </c>
      <c r="E125" s="48" t="b">
        <f t="shared" si="85"/>
        <v>1</v>
      </c>
      <c r="F125" s="48" t="b">
        <f t="shared" si="85"/>
        <v>1</v>
      </c>
      <c r="G125" s="48" t="b">
        <f t="shared" si="85"/>
        <v>1</v>
      </c>
      <c r="H125" s="48" t="b">
        <f t="shared" si="85"/>
        <v>1</v>
      </c>
      <c r="I125" s="48" t="b">
        <f t="shared" si="85"/>
        <v>1</v>
      </c>
      <c r="J125" s="48" t="b">
        <f t="shared" si="85"/>
        <v>1</v>
      </c>
      <c r="L125" s="3"/>
      <c r="M125" s="3"/>
      <c r="N125" s="3"/>
      <c r="O125" s="3"/>
      <c r="P125" s="3"/>
      <c r="Q125" s="3"/>
      <c r="R125" s="3"/>
      <c r="S125" s="3"/>
      <c r="T125" s="3"/>
      <c r="U125" s="3"/>
      <c r="V125" s="3"/>
      <c r="W125" s="3"/>
      <c r="X125" s="3"/>
      <c r="Y125" s="3"/>
      <c r="Z125" s="3"/>
      <c r="AA125" s="3"/>
      <c r="AB125" s="3"/>
      <c r="AC125" s="3"/>
    </row>
    <row r="126" spans="1:29" s="151" customFormat="1">
      <c r="A126" s="267" t="s">
        <v>162</v>
      </c>
      <c r="B126" s="48" t="b">
        <f t="shared" si="86"/>
        <v>1</v>
      </c>
      <c r="C126" s="48" t="b">
        <f t="shared" si="85"/>
        <v>1</v>
      </c>
      <c r="D126" s="48" t="b">
        <f t="shared" si="85"/>
        <v>1</v>
      </c>
      <c r="E126" s="48" t="b">
        <f t="shared" si="85"/>
        <v>1</v>
      </c>
      <c r="F126" s="48" t="b">
        <f t="shared" si="85"/>
        <v>1</v>
      </c>
      <c r="G126" s="48" t="b">
        <f t="shared" si="85"/>
        <v>1</v>
      </c>
      <c r="H126" s="48" t="b">
        <f t="shared" si="85"/>
        <v>1</v>
      </c>
      <c r="I126" s="48" t="b">
        <f t="shared" si="85"/>
        <v>1</v>
      </c>
      <c r="J126" s="48" t="b">
        <f t="shared" si="85"/>
        <v>1</v>
      </c>
      <c r="L126" s="3"/>
      <c r="M126" s="3"/>
      <c r="N126" s="3"/>
      <c r="O126" s="3"/>
      <c r="P126" s="3"/>
      <c r="Q126" s="3"/>
      <c r="R126" s="3"/>
      <c r="S126" s="3"/>
      <c r="T126" s="3"/>
      <c r="U126" s="3"/>
      <c r="V126" s="3"/>
      <c r="W126" s="3"/>
      <c r="X126" s="3"/>
      <c r="Y126" s="3"/>
      <c r="Z126" s="3"/>
      <c r="AA126" s="3"/>
      <c r="AB126" s="3"/>
      <c r="AC126" s="3"/>
    </row>
    <row r="127" spans="1:29" s="151" customFormat="1">
      <c r="A127" s="267" t="s">
        <v>163</v>
      </c>
      <c r="B127" s="48" t="b">
        <f t="shared" si="86"/>
        <v>1</v>
      </c>
      <c r="C127" s="48" t="b">
        <f t="shared" si="85"/>
        <v>1</v>
      </c>
      <c r="D127" s="48" t="b">
        <f t="shared" si="85"/>
        <v>1</v>
      </c>
      <c r="E127" s="48" t="b">
        <f t="shared" si="85"/>
        <v>1</v>
      </c>
      <c r="F127" s="48" t="b">
        <f t="shared" si="85"/>
        <v>1</v>
      </c>
      <c r="G127" s="48" t="b">
        <f t="shared" si="85"/>
        <v>1</v>
      </c>
      <c r="H127" s="48" t="b">
        <f t="shared" si="85"/>
        <v>1</v>
      </c>
      <c r="I127" s="48" t="b">
        <f t="shared" si="85"/>
        <v>1</v>
      </c>
      <c r="J127" s="48" t="b">
        <f t="shared" si="85"/>
        <v>1</v>
      </c>
      <c r="L127" s="3"/>
      <c r="M127" s="3"/>
      <c r="N127" s="3"/>
      <c r="O127" s="3"/>
      <c r="P127" s="3"/>
      <c r="Q127" s="3"/>
      <c r="R127" s="3"/>
      <c r="S127" s="3"/>
      <c r="T127" s="3"/>
      <c r="U127" s="3"/>
      <c r="V127" s="3"/>
      <c r="W127" s="3"/>
      <c r="X127" s="3"/>
      <c r="Y127" s="3"/>
      <c r="Z127" s="3"/>
      <c r="AA127" s="3"/>
      <c r="AB127" s="3"/>
      <c r="AC127" s="3"/>
    </row>
    <row r="128" spans="1:29" s="151" customFormat="1">
      <c r="A128" s="267" t="s">
        <v>164</v>
      </c>
      <c r="B128" s="48" t="b">
        <f t="shared" si="86"/>
        <v>1</v>
      </c>
      <c r="C128" s="48" t="b">
        <f t="shared" si="85"/>
        <v>1</v>
      </c>
      <c r="D128" s="48" t="b">
        <f t="shared" si="85"/>
        <v>1</v>
      </c>
      <c r="E128" s="48" t="b">
        <f t="shared" si="85"/>
        <v>1</v>
      </c>
      <c r="F128" s="48" t="b">
        <f t="shared" si="85"/>
        <v>1</v>
      </c>
      <c r="G128" s="48" t="b">
        <f t="shared" si="85"/>
        <v>1</v>
      </c>
      <c r="H128" s="48" t="b">
        <f t="shared" si="85"/>
        <v>1</v>
      </c>
      <c r="I128" s="48" t="b">
        <f t="shared" si="85"/>
        <v>1</v>
      </c>
      <c r="J128" s="48" t="b">
        <f t="shared" si="85"/>
        <v>1</v>
      </c>
      <c r="L128" s="3"/>
      <c r="M128" s="3"/>
      <c r="N128" s="3"/>
      <c r="O128" s="3"/>
      <c r="P128" s="3"/>
      <c r="Q128" s="3"/>
      <c r="R128" s="3"/>
      <c r="S128" s="3"/>
      <c r="T128" s="3"/>
      <c r="U128" s="3"/>
      <c r="V128" s="3"/>
      <c r="W128" s="3"/>
      <c r="X128" s="3"/>
      <c r="Y128" s="3"/>
      <c r="Z128" s="3"/>
      <c r="AA128" s="3"/>
      <c r="AB128" s="3"/>
      <c r="AC128" s="3"/>
    </row>
    <row r="129" spans="1:29" s="151" customFormat="1">
      <c r="A129" s="267" t="s">
        <v>165</v>
      </c>
      <c r="B129" s="48" t="b">
        <f t="shared" si="86"/>
        <v>1</v>
      </c>
      <c r="C129" s="48" t="b">
        <f t="shared" si="85"/>
        <v>1</v>
      </c>
      <c r="D129" s="48" t="b">
        <f t="shared" si="85"/>
        <v>1</v>
      </c>
      <c r="E129" s="48" t="b">
        <f t="shared" si="85"/>
        <v>1</v>
      </c>
      <c r="F129" s="48" t="b">
        <f t="shared" si="85"/>
        <v>1</v>
      </c>
      <c r="G129" s="48" t="b">
        <f t="shared" si="85"/>
        <v>1</v>
      </c>
      <c r="H129" s="48" t="b">
        <f t="shared" si="85"/>
        <v>1</v>
      </c>
      <c r="I129" s="48" t="b">
        <f t="shared" si="85"/>
        <v>1</v>
      </c>
      <c r="J129" s="48" t="b">
        <f t="shared" si="85"/>
        <v>1</v>
      </c>
      <c r="L129" s="3"/>
      <c r="M129" s="3"/>
      <c r="N129" s="3"/>
      <c r="O129" s="3"/>
      <c r="P129" s="3"/>
      <c r="Q129" s="3"/>
      <c r="R129" s="3"/>
      <c r="S129" s="3"/>
      <c r="T129" s="3"/>
      <c r="U129" s="3"/>
      <c r="V129" s="3"/>
      <c r="W129" s="3"/>
      <c r="X129" s="3"/>
      <c r="Y129" s="3"/>
      <c r="Z129" s="3"/>
      <c r="AA129" s="3"/>
      <c r="AB129" s="3"/>
      <c r="AC129" s="3"/>
    </row>
    <row r="130" spans="1:29" s="151" customFormat="1" ht="29.25">
      <c r="A130" s="268" t="s">
        <v>302</v>
      </c>
      <c r="B130" s="48" t="b">
        <f t="shared" si="86"/>
        <v>1</v>
      </c>
      <c r="C130" s="48" t="b">
        <f t="shared" si="85"/>
        <v>1</v>
      </c>
      <c r="D130" s="48" t="b">
        <f t="shared" si="85"/>
        <v>1</v>
      </c>
      <c r="E130" s="48" t="b">
        <f t="shared" si="85"/>
        <v>1</v>
      </c>
      <c r="F130" s="48" t="b">
        <f t="shared" si="85"/>
        <v>1</v>
      </c>
      <c r="G130" s="48" t="b">
        <f t="shared" si="85"/>
        <v>1</v>
      </c>
      <c r="H130" s="48" t="b">
        <f t="shared" si="85"/>
        <v>1</v>
      </c>
      <c r="I130" s="48" t="b">
        <f t="shared" si="85"/>
        <v>1</v>
      </c>
      <c r="J130" s="48" t="b">
        <f t="shared" si="85"/>
        <v>1</v>
      </c>
      <c r="L130" s="3"/>
      <c r="M130" s="3"/>
      <c r="N130" s="3"/>
      <c r="O130" s="3"/>
      <c r="P130" s="3"/>
      <c r="Q130" s="3"/>
      <c r="R130" s="3"/>
      <c r="S130" s="3"/>
      <c r="T130" s="3"/>
      <c r="U130" s="3"/>
      <c r="V130" s="3"/>
      <c r="W130" s="3"/>
      <c r="X130" s="3"/>
      <c r="Y130" s="3"/>
      <c r="Z130" s="3"/>
      <c r="AA130" s="3"/>
      <c r="AB130" s="3"/>
      <c r="AC130" s="3"/>
    </row>
    <row r="131" spans="1:29">
      <c r="D131" s="155"/>
      <c r="E131" s="155"/>
      <c r="F131" s="155"/>
      <c r="G131" s="155"/>
      <c r="H131" s="155"/>
      <c r="I131" s="155"/>
      <c r="J131" s="154"/>
      <c r="K131" s="154"/>
    </row>
    <row r="132" spans="1:29">
      <c r="D132" s="3"/>
      <c r="E132" s="3"/>
      <c r="H132" s="151"/>
      <c r="I132" s="151"/>
      <c r="J132" s="151"/>
      <c r="K132" s="151"/>
    </row>
    <row r="133" spans="1:29">
      <c r="D133" s="3"/>
      <c r="E133" s="3"/>
      <c r="H133" s="151"/>
      <c r="I133" s="151"/>
      <c r="J133" s="151"/>
      <c r="K133" s="151"/>
    </row>
    <row r="134" spans="1:29">
      <c r="D134" s="3"/>
      <c r="E134" s="3"/>
      <c r="H134" s="151"/>
      <c r="I134" s="151"/>
      <c r="J134" s="151"/>
      <c r="K134" s="151"/>
    </row>
    <row r="135" spans="1:29">
      <c r="D135" s="3"/>
      <c r="E135" s="3"/>
      <c r="H135" s="151"/>
      <c r="I135" s="151"/>
      <c r="J135" s="151"/>
      <c r="K135" s="151"/>
    </row>
    <row r="136" spans="1:29">
      <c r="D136" s="3"/>
      <c r="E136" s="3"/>
      <c r="H136" s="151"/>
      <c r="I136" s="151"/>
      <c r="J136" s="151"/>
      <c r="K136" s="151"/>
    </row>
    <row r="137" spans="1:29">
      <c r="D137" s="3"/>
      <c r="E137" s="3"/>
      <c r="H137" s="151"/>
      <c r="I137" s="151"/>
      <c r="J137" s="151"/>
      <c r="K137" s="151"/>
    </row>
    <row r="138" spans="1:29">
      <c r="D138" s="3"/>
      <c r="E138" s="3"/>
      <c r="H138" s="151"/>
      <c r="I138" s="151"/>
      <c r="J138" s="151"/>
      <c r="K138" s="151"/>
    </row>
    <row r="139" spans="1:29">
      <c r="D139" s="3"/>
      <c r="E139" s="3"/>
      <c r="H139" s="151"/>
      <c r="I139" s="151"/>
      <c r="J139" s="151"/>
      <c r="K139" s="151"/>
    </row>
    <row r="140" spans="1:29">
      <c r="D140" s="3"/>
      <c r="E140" s="3"/>
      <c r="H140" s="151"/>
      <c r="I140" s="151"/>
      <c r="J140" s="151"/>
      <c r="K140" s="151"/>
    </row>
    <row r="141" spans="1:29">
      <c r="D141" s="3"/>
      <c r="E141" s="3"/>
      <c r="H141" s="151"/>
      <c r="I141" s="151"/>
      <c r="J141" s="151"/>
      <c r="K141" s="151"/>
    </row>
    <row r="142" spans="1:29">
      <c r="D142" s="3"/>
      <c r="E142" s="3"/>
      <c r="H142" s="151"/>
      <c r="I142" s="151"/>
      <c r="J142" s="151"/>
      <c r="K142" s="151"/>
    </row>
    <row r="143" spans="1:29">
      <c r="D143" s="3"/>
      <c r="E143" s="3"/>
      <c r="H143" s="151"/>
      <c r="I143" s="151"/>
      <c r="J143" s="151"/>
      <c r="K143" s="151"/>
    </row>
    <row r="144" spans="1:29">
      <c r="D144" s="3"/>
      <c r="E144" s="3"/>
      <c r="H144" s="151"/>
      <c r="I144" s="151"/>
      <c r="J144" s="151"/>
      <c r="K144" s="151"/>
    </row>
    <row r="145" spans="4:11">
      <c r="D145" s="3"/>
      <c r="E145" s="3"/>
      <c r="H145" s="151"/>
      <c r="I145" s="151"/>
      <c r="J145" s="151"/>
      <c r="K145" s="151"/>
    </row>
    <row r="146" spans="4:11">
      <c r="D146" s="3"/>
      <c r="E146" s="3"/>
      <c r="H146" s="151"/>
      <c r="I146" s="151"/>
      <c r="J146" s="151"/>
      <c r="K146" s="151"/>
    </row>
    <row r="147" spans="4:11">
      <c r="D147" s="3"/>
      <c r="E147" s="3"/>
      <c r="H147" s="151"/>
      <c r="I147" s="151"/>
      <c r="J147" s="151"/>
      <c r="K147" s="151"/>
    </row>
    <row r="148" spans="4:11">
      <c r="D148" s="3"/>
      <c r="E148" s="3"/>
      <c r="H148" s="151"/>
      <c r="I148" s="151"/>
      <c r="J148" s="151"/>
      <c r="K148" s="151"/>
    </row>
    <row r="149" spans="4:11">
      <c r="D149" s="3"/>
      <c r="E149" s="3"/>
      <c r="H149" s="151"/>
      <c r="I149" s="151"/>
      <c r="J149" s="151"/>
      <c r="K149" s="151"/>
    </row>
    <row r="150" spans="4:11">
      <c r="D150" s="3"/>
      <c r="E150" s="3"/>
      <c r="H150" s="151"/>
      <c r="I150" s="151"/>
      <c r="J150" s="151"/>
      <c r="K150" s="151"/>
    </row>
    <row r="151" spans="4:11">
      <c r="D151" s="3"/>
      <c r="E151" s="3"/>
      <c r="H151" s="151"/>
      <c r="I151" s="151"/>
      <c r="J151" s="151"/>
      <c r="K151" s="151"/>
    </row>
    <row r="152" spans="4:11">
      <c r="D152" s="3"/>
      <c r="E152" s="3"/>
      <c r="H152" s="151"/>
      <c r="I152" s="151"/>
      <c r="J152" s="151"/>
      <c r="K152" s="151"/>
    </row>
    <row r="153" spans="4:11">
      <c r="D153" s="3"/>
      <c r="E153" s="3"/>
      <c r="H153" s="151"/>
      <c r="I153" s="151"/>
      <c r="J153" s="151"/>
      <c r="K153" s="151"/>
    </row>
    <row r="154" spans="4:11">
      <c r="D154" s="3"/>
      <c r="E154" s="3"/>
      <c r="H154" s="151"/>
      <c r="I154" s="151"/>
      <c r="J154" s="151"/>
      <c r="K154" s="151"/>
    </row>
    <row r="155" spans="4:11">
      <c r="D155" s="3"/>
      <c r="E155" s="3"/>
      <c r="H155" s="151"/>
      <c r="I155" s="151"/>
      <c r="J155" s="151"/>
      <c r="K155" s="151"/>
    </row>
    <row r="156" spans="4:11">
      <c r="D156" s="3"/>
      <c r="E156" s="3"/>
      <c r="H156" s="151"/>
      <c r="I156" s="151"/>
      <c r="J156" s="151"/>
      <c r="K156" s="151"/>
    </row>
    <row r="157" spans="4:11">
      <c r="D157" s="3"/>
      <c r="E157" s="3"/>
      <c r="H157" s="151"/>
      <c r="I157" s="151"/>
      <c r="J157" s="151"/>
      <c r="K157" s="151"/>
    </row>
    <row r="158" spans="4:11">
      <c r="D158" s="3"/>
      <c r="E158" s="3"/>
      <c r="H158" s="151"/>
      <c r="I158" s="151"/>
      <c r="J158" s="151"/>
      <c r="K158" s="151"/>
    </row>
    <row r="159" spans="4:11">
      <c r="D159" s="3"/>
      <c r="E159" s="3"/>
      <c r="H159" s="151"/>
      <c r="I159" s="151"/>
      <c r="J159" s="151"/>
      <c r="K159" s="151"/>
    </row>
    <row r="160" spans="4:11">
      <c r="D160" s="3"/>
      <c r="E160" s="3"/>
      <c r="H160" s="151"/>
      <c r="I160" s="151"/>
      <c r="J160" s="151"/>
      <c r="K160" s="151"/>
    </row>
    <row r="161" spans="4:11">
      <c r="D161" s="3"/>
      <c r="E161" s="3"/>
      <c r="H161" s="151"/>
      <c r="I161" s="151"/>
      <c r="J161" s="151"/>
      <c r="K161" s="151"/>
    </row>
    <row r="162" spans="4:11">
      <c r="D162" s="3"/>
      <c r="E162" s="3"/>
      <c r="H162" s="151"/>
      <c r="I162" s="151"/>
      <c r="J162" s="151"/>
      <c r="K162" s="151"/>
    </row>
    <row r="163" spans="4:11">
      <c r="D163" s="3"/>
      <c r="E163" s="3"/>
      <c r="H163" s="151"/>
      <c r="I163" s="151"/>
      <c r="J163" s="151"/>
      <c r="K163" s="151"/>
    </row>
    <row r="164" spans="4:11">
      <c r="D164" s="3"/>
      <c r="E164" s="3"/>
      <c r="H164" s="151"/>
      <c r="I164" s="151"/>
      <c r="J164" s="151"/>
      <c r="K164" s="151"/>
    </row>
    <row r="165" spans="4:11">
      <c r="D165" s="3"/>
      <c r="E165" s="3"/>
      <c r="H165" s="151"/>
      <c r="I165" s="151"/>
      <c r="J165" s="151"/>
      <c r="K165" s="151"/>
    </row>
    <row r="166" spans="4:11">
      <c r="D166" s="3"/>
      <c r="E166" s="3"/>
      <c r="H166" s="151"/>
      <c r="I166" s="151"/>
      <c r="J166" s="151"/>
      <c r="K166" s="151"/>
    </row>
    <row r="167" spans="4:11">
      <c r="D167" s="3"/>
      <c r="E167" s="3"/>
      <c r="H167" s="151"/>
      <c r="I167" s="151"/>
      <c r="J167" s="151"/>
      <c r="K167" s="151"/>
    </row>
    <row r="168" spans="4:11">
      <c r="D168" s="3"/>
      <c r="E168" s="3"/>
      <c r="H168" s="151"/>
      <c r="I168" s="151"/>
      <c r="J168" s="151"/>
      <c r="K168" s="151"/>
    </row>
    <row r="169" spans="4:11">
      <c r="D169" s="3"/>
      <c r="E169" s="3"/>
      <c r="H169" s="151"/>
      <c r="I169" s="151"/>
      <c r="J169" s="151"/>
      <c r="K169" s="151"/>
    </row>
    <row r="170" spans="4:11">
      <c r="D170" s="3"/>
      <c r="E170" s="3"/>
      <c r="H170" s="151"/>
      <c r="I170" s="151"/>
      <c r="J170" s="151"/>
      <c r="K170" s="151"/>
    </row>
    <row r="171" spans="4:11">
      <c r="D171" s="3"/>
      <c r="E171" s="3"/>
      <c r="H171" s="151"/>
      <c r="I171" s="151"/>
      <c r="J171" s="151"/>
      <c r="K171" s="151"/>
    </row>
    <row r="172" spans="4:11">
      <c r="D172" s="3"/>
      <c r="E172" s="3"/>
      <c r="H172" s="151"/>
      <c r="I172" s="151"/>
      <c r="J172" s="151"/>
      <c r="K172" s="151"/>
    </row>
    <row r="173" spans="4:11">
      <c r="D173" s="3"/>
      <c r="E173" s="3"/>
      <c r="H173" s="151"/>
      <c r="I173" s="151"/>
      <c r="J173" s="151"/>
      <c r="K173" s="151"/>
    </row>
    <row r="174" spans="4:11">
      <c r="D174" s="3"/>
      <c r="E174" s="3"/>
      <c r="H174" s="151"/>
      <c r="I174" s="151"/>
      <c r="J174" s="151"/>
      <c r="K174" s="151"/>
    </row>
  </sheetData>
  <sheetProtection algorithmName="SHA-512" hashValue="IJl8RjrBzXLOQAR0xk9SKTP8wMQXeAsHV56XZ44uzoIDqF/xZ3zXCfJQdf8Cxns+pg8hIMnp7mMpGP/dbE3EvQ==" saltValue="L20nIG4FiN781EXk+q5oTQ==" spinCount="100000" sheet="1" formatColumns="0"/>
  <mergeCells count="108">
    <mergeCell ref="A8:A10"/>
    <mergeCell ref="B8:J8"/>
    <mergeCell ref="B9:B10"/>
    <mergeCell ref="C9:C10"/>
    <mergeCell ref="D9:I9"/>
    <mergeCell ref="J9:J10"/>
    <mergeCell ref="D10:F10"/>
    <mergeCell ref="G10:I10"/>
    <mergeCell ref="B27:J27"/>
    <mergeCell ref="K27:S27"/>
    <mergeCell ref="T27:AB27"/>
    <mergeCell ref="D28:I28"/>
    <mergeCell ref="B28:B30"/>
    <mergeCell ref="C28:C30"/>
    <mergeCell ref="AB28:AB30"/>
    <mergeCell ref="B2:F2"/>
    <mergeCell ref="B3:F3"/>
    <mergeCell ref="B4:F4"/>
    <mergeCell ref="D31:F31"/>
    <mergeCell ref="G31:I31"/>
    <mergeCell ref="M31:O31"/>
    <mergeCell ref="P31:R31"/>
    <mergeCell ref="V31:X31"/>
    <mergeCell ref="Y31:AA31"/>
    <mergeCell ref="D29:F29"/>
    <mergeCell ref="G29:I29"/>
    <mergeCell ref="M29:O29"/>
    <mergeCell ref="P29:R29"/>
    <mergeCell ref="V29:X29"/>
    <mergeCell ref="Y29:AA29"/>
    <mergeCell ref="J28:J30"/>
    <mergeCell ref="K28:K30"/>
    <mergeCell ref="L28:L30"/>
    <mergeCell ref="S28:S30"/>
    <mergeCell ref="T28:T30"/>
    <mergeCell ref="U28:U30"/>
    <mergeCell ref="M28:R28"/>
    <mergeCell ref="V28:AA28"/>
    <mergeCell ref="B47:J47"/>
    <mergeCell ref="K47:S47"/>
    <mergeCell ref="T47:AB47"/>
    <mergeCell ref="D48:I48"/>
    <mergeCell ref="M48:R48"/>
    <mergeCell ref="Y49:AA49"/>
    <mergeCell ref="B48:B50"/>
    <mergeCell ref="C48:C50"/>
    <mergeCell ref="AB48:AB50"/>
    <mergeCell ref="D51:F51"/>
    <mergeCell ref="G51:I51"/>
    <mergeCell ref="M51:O51"/>
    <mergeCell ref="P51:R51"/>
    <mergeCell ref="V51:X51"/>
    <mergeCell ref="Y51:AA51"/>
    <mergeCell ref="V48:AA48"/>
    <mergeCell ref="J48:J50"/>
    <mergeCell ref="K48:K50"/>
    <mergeCell ref="L48:L50"/>
    <mergeCell ref="S48:S50"/>
    <mergeCell ref="T48:T50"/>
    <mergeCell ref="U48:U50"/>
    <mergeCell ref="D49:F49"/>
    <mergeCell ref="G49:I49"/>
    <mergeCell ref="M49:O49"/>
    <mergeCell ref="P49:R49"/>
    <mergeCell ref="V49:X49"/>
    <mergeCell ref="B67:J67"/>
    <mergeCell ref="K67:S67"/>
    <mergeCell ref="T67:AB67"/>
    <mergeCell ref="D68:I68"/>
    <mergeCell ref="M68:R68"/>
    <mergeCell ref="Y69:AA69"/>
    <mergeCell ref="B68:B70"/>
    <mergeCell ref="C68:C70"/>
    <mergeCell ref="AB68:AB70"/>
    <mergeCell ref="D71:F71"/>
    <mergeCell ref="G71:I71"/>
    <mergeCell ref="M71:O71"/>
    <mergeCell ref="P71:R71"/>
    <mergeCell ref="V71:X71"/>
    <mergeCell ref="Y71:AA71"/>
    <mergeCell ref="V68:AA68"/>
    <mergeCell ref="J68:J70"/>
    <mergeCell ref="K68:K70"/>
    <mergeCell ref="L68:L70"/>
    <mergeCell ref="S68:S70"/>
    <mergeCell ref="T68:T70"/>
    <mergeCell ref="U68:U70"/>
    <mergeCell ref="D69:F69"/>
    <mergeCell ref="G69:I69"/>
    <mergeCell ref="M69:O69"/>
    <mergeCell ref="P69:R69"/>
    <mergeCell ref="V69:X69"/>
    <mergeCell ref="A114:A116"/>
    <mergeCell ref="B114:J114"/>
    <mergeCell ref="B115:B116"/>
    <mergeCell ref="C115:C116"/>
    <mergeCell ref="D115:I115"/>
    <mergeCell ref="J115:J116"/>
    <mergeCell ref="D116:F116"/>
    <mergeCell ref="G116:I116"/>
    <mergeCell ref="A96:A98"/>
    <mergeCell ref="B96:J96"/>
    <mergeCell ref="B97:B98"/>
    <mergeCell ref="C97:C98"/>
    <mergeCell ref="D97:I97"/>
    <mergeCell ref="J97:J98"/>
    <mergeCell ref="D98:F98"/>
    <mergeCell ref="G98:I98"/>
  </mergeCells>
  <conditionalFormatting sqref="B100:J112">
    <cfRule type="containsText" dxfId="9" priority="5" operator="containsText" text="OK">
      <formula>NOT(ISERROR(SEARCH("OK",B100)))</formula>
    </cfRule>
    <cfRule type="containsText" dxfId="8" priority="6" operator="containsText" text="ERROR">
      <formula>NOT(ISERROR(SEARCH("ERROR",B100)))</formula>
    </cfRule>
  </conditionalFormatting>
  <conditionalFormatting sqref="B118:J130">
    <cfRule type="containsText" dxfId="7" priority="3" operator="containsText" text="OK">
      <formula>NOT(ISERROR(SEARCH("OK",B118)))</formula>
    </cfRule>
    <cfRule type="containsText" dxfId="6" priority="4" operator="containsText" text="ERROR">
      <formula>NOT(ISERROR(SEARCH("ERROR",B118)))</formula>
    </cfRule>
  </conditionalFormatting>
  <conditionalFormatting sqref="D131:I131">
    <cfRule type="containsText" dxfId="5" priority="1" operator="containsText" text="OK">
      <formula>NOT(ISERROR(SEARCH("OK",D131)))</formula>
    </cfRule>
    <cfRule type="containsText" dxfId="4" priority="2" operator="containsText" text="ERROR">
      <formula>NOT(ISERROR(SEARCH("ERROR",D131)))</formula>
    </cfRule>
  </conditionalFormatting>
  <printOptions horizontalCentered="1"/>
  <pageMargins left="0.7" right="0.7" top="0.75" bottom="0.75" header="0.3" footer="0.3"/>
  <pageSetup paperSize="9" scale="38" fitToWidth="4" fitToHeight="2" orientation="landscape"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9"/>
  <sheetViews>
    <sheetView zoomScale="85" zoomScaleNormal="70" workbookViewId="0">
      <selection activeCell="D20" sqref="D20"/>
    </sheetView>
  </sheetViews>
  <sheetFormatPr defaultColWidth="56.7109375" defaultRowHeight="15" customHeight="1"/>
  <cols>
    <col min="1" max="1" width="56.7109375" style="246"/>
    <col min="2" max="5" width="19.140625" customWidth="1"/>
    <col min="6" max="6" width="25.7109375" customWidth="1"/>
    <col min="7" max="8" width="17.42578125" customWidth="1"/>
    <col min="9" max="9" width="19.28515625" customWidth="1"/>
    <col min="10" max="10" width="26.28515625" customWidth="1"/>
    <col min="11" max="16" width="56.7109375" customWidth="1"/>
  </cols>
  <sheetData>
    <row r="1" spans="1:10" ht="15.75">
      <c r="A1" s="228" t="s">
        <v>4</v>
      </c>
      <c r="B1" s="5"/>
      <c r="C1" s="6"/>
      <c r="D1" s="7"/>
      <c r="E1" s="7"/>
      <c r="F1" s="7"/>
      <c r="G1" s="7"/>
      <c r="H1" s="7"/>
      <c r="I1" s="7"/>
      <c r="J1" s="7"/>
    </row>
    <row r="2" spans="1:10">
      <c r="A2" s="8" t="s">
        <v>6</v>
      </c>
      <c r="B2" s="322">
        <f>'IV. BUSINESS DONE (A)'!B2:F2</f>
        <v>0</v>
      </c>
      <c r="C2" s="322"/>
      <c r="D2" s="322"/>
      <c r="E2" s="322"/>
      <c r="F2" s="322"/>
      <c r="G2" s="6"/>
      <c r="H2" s="6"/>
      <c r="I2" s="6"/>
      <c r="J2" s="6"/>
    </row>
    <row r="3" spans="1:10">
      <c r="A3" s="44" t="s">
        <v>248</v>
      </c>
      <c r="B3" s="323"/>
      <c r="C3" s="323"/>
      <c r="D3" s="323"/>
      <c r="E3" s="323"/>
      <c r="F3" s="323"/>
      <c r="G3" s="9"/>
      <c r="H3" s="9"/>
      <c r="I3" s="9"/>
      <c r="J3" s="9"/>
    </row>
    <row r="4" spans="1:10">
      <c r="A4" s="248" t="s">
        <v>9</v>
      </c>
      <c r="B4" s="299">
        <f>'IV. BUSINESS DONE (A)'!B4:F4</f>
        <v>0</v>
      </c>
      <c r="C4" s="299"/>
      <c r="D4" s="299"/>
      <c r="E4" s="299"/>
      <c r="F4" s="299"/>
      <c r="G4" s="10"/>
      <c r="H4" s="10"/>
      <c r="I4" s="10"/>
      <c r="J4" s="10"/>
    </row>
    <row r="5" spans="1:10">
      <c r="A5" s="245"/>
      <c r="B5" s="11"/>
      <c r="C5" s="9"/>
      <c r="D5" s="12"/>
      <c r="E5" s="12"/>
      <c r="F5" s="12"/>
      <c r="G5" s="12"/>
      <c r="H5" s="12"/>
      <c r="I5" s="12"/>
      <c r="J5" s="12"/>
    </row>
    <row r="6" spans="1:10">
      <c r="A6" s="156" t="s">
        <v>198</v>
      </c>
      <c r="B6" s="14"/>
      <c r="C6" s="13"/>
      <c r="D6" s="13"/>
      <c r="E6" s="13"/>
      <c r="F6" s="13"/>
      <c r="G6" s="13"/>
      <c r="H6" s="13"/>
      <c r="I6" s="13"/>
      <c r="J6" s="13"/>
    </row>
    <row r="7" spans="1:10" ht="16.5" thickBot="1">
      <c r="A7" s="249"/>
      <c r="B7" s="15"/>
      <c r="C7" s="157"/>
      <c r="D7" s="157"/>
      <c r="E7" s="157"/>
      <c r="F7" s="157"/>
      <c r="G7" s="108"/>
      <c r="H7" s="108"/>
      <c r="I7" s="108"/>
      <c r="J7" s="108"/>
    </row>
    <row r="8" spans="1:10" ht="17.25" thickBot="1">
      <c r="A8" s="329" t="s">
        <v>199</v>
      </c>
      <c r="B8" s="327" t="s">
        <v>144</v>
      </c>
      <c r="C8" s="327"/>
      <c r="D8" s="327"/>
      <c r="E8" s="327"/>
      <c r="F8" s="327"/>
      <c r="G8" s="327"/>
      <c r="H8" s="327"/>
      <c r="I8" s="327"/>
      <c r="J8" s="327"/>
    </row>
    <row r="9" spans="1:10" ht="17.25" customHeight="1" thickBot="1">
      <c r="A9" s="330"/>
      <c r="B9" s="328" t="s">
        <v>145</v>
      </c>
      <c r="C9" s="328" t="s">
        <v>146</v>
      </c>
      <c r="D9" s="311" t="s">
        <v>147</v>
      </c>
      <c r="E9" s="312"/>
      <c r="F9" s="312"/>
      <c r="G9" s="312"/>
      <c r="H9" s="312"/>
      <c r="I9" s="313"/>
      <c r="J9" s="328" t="s">
        <v>148</v>
      </c>
    </row>
    <row r="10" spans="1:10" ht="30.75" customHeight="1" thickBot="1">
      <c r="A10" s="331"/>
      <c r="B10" s="328"/>
      <c r="C10" s="328"/>
      <c r="D10" s="311" t="s">
        <v>149</v>
      </c>
      <c r="E10" s="312"/>
      <c r="F10" s="313"/>
      <c r="G10" s="311" t="s">
        <v>150</v>
      </c>
      <c r="H10" s="312"/>
      <c r="I10" s="313"/>
      <c r="J10" s="328"/>
    </row>
    <row r="11" spans="1:10" ht="15.75" thickBot="1">
      <c r="A11" s="250"/>
      <c r="B11" s="112"/>
      <c r="C11" s="110"/>
      <c r="D11" s="112" t="s">
        <v>200</v>
      </c>
      <c r="E11" s="110" t="s">
        <v>201</v>
      </c>
      <c r="F11" s="113" t="s">
        <v>153</v>
      </c>
      <c r="G11" s="112" t="s">
        <v>151</v>
      </c>
      <c r="H11" s="110" t="s">
        <v>152</v>
      </c>
      <c r="I11" s="110" t="s">
        <v>153</v>
      </c>
      <c r="J11" s="113"/>
    </row>
    <row r="12" spans="1:10">
      <c r="A12" s="251" t="s">
        <v>154</v>
      </c>
      <c r="B12" s="168"/>
      <c r="C12" s="168"/>
      <c r="D12" s="168"/>
      <c r="E12" s="168"/>
      <c r="F12" s="158">
        <f>D12+E12</f>
        <v>0</v>
      </c>
      <c r="G12" s="168"/>
      <c r="H12" s="168"/>
      <c r="I12" s="159">
        <f t="shared" ref="I12:I23" si="0">G12+H12</f>
        <v>0</v>
      </c>
      <c r="J12" s="170"/>
    </row>
    <row r="13" spans="1:10">
      <c r="A13" s="58" t="s">
        <v>155</v>
      </c>
      <c r="B13" s="159">
        <f>SUM(B14:B17)</f>
        <v>0</v>
      </c>
      <c r="C13" s="159">
        <f>SUM(C14:C17)</f>
        <v>0</v>
      </c>
      <c r="D13" s="159">
        <f t="shared" ref="D13:E13" si="1">SUM(D14:D17)</f>
        <v>0</v>
      </c>
      <c r="E13" s="159">
        <f t="shared" si="1"/>
        <v>0</v>
      </c>
      <c r="F13" s="159">
        <f t="shared" ref="F13:F23" si="2">D13+E13</f>
        <v>0</v>
      </c>
      <c r="G13" s="159">
        <f t="shared" ref="G13:J13" si="3">SUM(G14:G17)</f>
        <v>0</v>
      </c>
      <c r="H13" s="159">
        <f t="shared" si="3"/>
        <v>0</v>
      </c>
      <c r="I13" s="159">
        <f t="shared" si="0"/>
        <v>0</v>
      </c>
      <c r="J13" s="160">
        <f t="shared" si="3"/>
        <v>0</v>
      </c>
    </row>
    <row r="14" spans="1:10">
      <c r="A14" s="252" t="s">
        <v>156</v>
      </c>
      <c r="B14" s="169"/>
      <c r="C14" s="169"/>
      <c r="D14" s="168"/>
      <c r="E14" s="168"/>
      <c r="F14" s="159">
        <f t="shared" si="2"/>
        <v>0</v>
      </c>
      <c r="G14" s="169"/>
      <c r="H14" s="169"/>
      <c r="I14" s="159">
        <f t="shared" si="0"/>
        <v>0</v>
      </c>
      <c r="J14" s="171"/>
    </row>
    <row r="15" spans="1:10">
      <c r="A15" s="252" t="s">
        <v>157</v>
      </c>
      <c r="B15" s="169"/>
      <c r="C15" s="169"/>
      <c r="D15" s="168"/>
      <c r="E15" s="168"/>
      <c r="F15" s="159">
        <f t="shared" si="2"/>
        <v>0</v>
      </c>
      <c r="G15" s="169"/>
      <c r="H15" s="169"/>
      <c r="I15" s="159">
        <f t="shared" si="0"/>
        <v>0</v>
      </c>
      <c r="J15" s="171"/>
    </row>
    <row r="16" spans="1:10">
      <c r="A16" s="252" t="s">
        <v>158</v>
      </c>
      <c r="B16" s="169"/>
      <c r="C16" s="169"/>
      <c r="D16" s="168"/>
      <c r="E16" s="168"/>
      <c r="F16" s="159">
        <f t="shared" si="2"/>
        <v>0</v>
      </c>
      <c r="G16" s="169"/>
      <c r="H16" s="169"/>
      <c r="I16" s="159">
        <f t="shared" si="0"/>
        <v>0</v>
      </c>
      <c r="J16" s="171"/>
    </row>
    <row r="17" spans="1:10">
      <c r="A17" s="252" t="s">
        <v>159</v>
      </c>
      <c r="B17" s="169"/>
      <c r="C17" s="169"/>
      <c r="D17" s="168"/>
      <c r="E17" s="168"/>
      <c r="F17" s="159">
        <f t="shared" si="2"/>
        <v>0</v>
      </c>
      <c r="G17" s="169"/>
      <c r="H17" s="169"/>
      <c r="I17" s="159">
        <f t="shared" si="0"/>
        <v>0</v>
      </c>
      <c r="J17" s="171"/>
    </row>
    <row r="18" spans="1:10">
      <c r="A18" s="253" t="s">
        <v>160</v>
      </c>
      <c r="B18" s="161">
        <f>SUM(B19:B23)</f>
        <v>0</v>
      </c>
      <c r="C18" s="161">
        <f>SUM(C19:C23)</f>
        <v>0</v>
      </c>
      <c r="D18" s="161">
        <f t="shared" ref="D18:J18" si="4">SUM(D19:D23)</f>
        <v>0</v>
      </c>
      <c r="E18" s="161">
        <f t="shared" si="4"/>
        <v>0</v>
      </c>
      <c r="F18" s="161">
        <f t="shared" si="2"/>
        <v>0</v>
      </c>
      <c r="G18" s="161">
        <f>SUM(G19:G23)</f>
        <v>0</v>
      </c>
      <c r="H18" s="161">
        <f>SUM(H19:H23)</f>
        <v>0</v>
      </c>
      <c r="I18" s="161">
        <f t="shared" si="0"/>
        <v>0</v>
      </c>
      <c r="J18" s="162">
        <f t="shared" si="4"/>
        <v>0</v>
      </c>
    </row>
    <row r="19" spans="1:10">
      <c r="A19" s="252" t="s">
        <v>161</v>
      </c>
      <c r="B19" s="169"/>
      <c r="C19" s="169"/>
      <c r="D19" s="168"/>
      <c r="E19" s="168"/>
      <c r="F19" s="159">
        <f t="shared" si="2"/>
        <v>0</v>
      </c>
      <c r="G19" s="169"/>
      <c r="H19" s="169"/>
      <c r="I19" s="159">
        <f t="shared" si="0"/>
        <v>0</v>
      </c>
      <c r="J19" s="171"/>
    </row>
    <row r="20" spans="1:10">
      <c r="A20" s="252" t="s">
        <v>162</v>
      </c>
      <c r="B20" s="169"/>
      <c r="C20" s="169"/>
      <c r="D20" s="168"/>
      <c r="E20" s="168"/>
      <c r="F20" s="159">
        <f t="shared" si="2"/>
        <v>0</v>
      </c>
      <c r="G20" s="169"/>
      <c r="H20" s="169"/>
      <c r="I20" s="159">
        <f t="shared" si="0"/>
        <v>0</v>
      </c>
      <c r="J20" s="171"/>
    </row>
    <row r="21" spans="1:10">
      <c r="A21" s="252" t="s">
        <v>163</v>
      </c>
      <c r="B21" s="169"/>
      <c r="C21" s="169"/>
      <c r="D21" s="168"/>
      <c r="E21" s="168"/>
      <c r="F21" s="159">
        <f t="shared" si="2"/>
        <v>0</v>
      </c>
      <c r="G21" s="169"/>
      <c r="H21" s="169"/>
      <c r="I21" s="159">
        <f t="shared" si="0"/>
        <v>0</v>
      </c>
      <c r="J21" s="171"/>
    </row>
    <row r="22" spans="1:10">
      <c r="A22" s="252" t="s">
        <v>164</v>
      </c>
      <c r="B22" s="169"/>
      <c r="C22" s="169"/>
      <c r="D22" s="168"/>
      <c r="E22" s="168"/>
      <c r="F22" s="159">
        <f t="shared" si="2"/>
        <v>0</v>
      </c>
      <c r="G22" s="169"/>
      <c r="H22" s="169"/>
      <c r="I22" s="159">
        <f t="shared" si="0"/>
        <v>0</v>
      </c>
      <c r="J22" s="171"/>
    </row>
    <row r="23" spans="1:10">
      <c r="A23" s="252" t="s">
        <v>165</v>
      </c>
      <c r="B23" s="169"/>
      <c r="C23" s="169"/>
      <c r="D23" s="168"/>
      <c r="E23" s="168"/>
      <c r="F23" s="159">
        <f t="shared" si="2"/>
        <v>0</v>
      </c>
      <c r="G23" s="169"/>
      <c r="H23" s="169"/>
      <c r="I23" s="159">
        <f t="shared" si="0"/>
        <v>0</v>
      </c>
      <c r="J23" s="171"/>
    </row>
    <row r="24" spans="1:10" ht="30.75" customHeight="1" thickBot="1">
      <c r="A24" s="254" t="s">
        <v>302</v>
      </c>
      <c r="B24" s="163">
        <f>B12+B13-B18</f>
        <v>0</v>
      </c>
      <c r="C24" s="163">
        <f t="shared" ref="C24:I24" si="5">C12+C13-C18</f>
        <v>0</v>
      </c>
      <c r="D24" s="163">
        <f t="shared" si="5"/>
        <v>0</v>
      </c>
      <c r="E24" s="163">
        <f t="shared" si="5"/>
        <v>0</v>
      </c>
      <c r="F24" s="163">
        <f t="shared" si="5"/>
        <v>0</v>
      </c>
      <c r="G24" s="163">
        <f t="shared" si="5"/>
        <v>0</v>
      </c>
      <c r="H24" s="163">
        <f t="shared" si="5"/>
        <v>0</v>
      </c>
      <c r="I24" s="163">
        <f t="shared" si="5"/>
        <v>0</v>
      </c>
      <c r="J24" s="164">
        <f>J12+J13-J18</f>
        <v>0</v>
      </c>
    </row>
    <row r="25" spans="1:10">
      <c r="A25" s="78"/>
      <c r="B25" s="15"/>
      <c r="C25" s="157"/>
      <c r="D25" s="157"/>
      <c r="E25" s="157"/>
      <c r="F25" s="157"/>
      <c r="G25" s="157"/>
      <c r="H25" s="157"/>
      <c r="I25" s="157"/>
      <c r="J25" s="157"/>
    </row>
    <row r="26" spans="1:10" ht="15.75">
      <c r="A26" s="270" t="s">
        <v>202</v>
      </c>
      <c r="B26" s="165"/>
      <c r="C26" s="165"/>
      <c r="D26" s="165"/>
      <c r="E26" s="165"/>
      <c r="F26" s="166"/>
      <c r="G26" s="166"/>
      <c r="H26" s="166"/>
      <c r="I26" s="166"/>
      <c r="J26" s="166"/>
    </row>
    <row r="27" spans="1:10" ht="15.75">
      <c r="A27" s="167" t="s">
        <v>216</v>
      </c>
      <c r="B27" s="165"/>
      <c r="C27" s="165"/>
      <c r="D27" s="165"/>
      <c r="E27" s="165"/>
      <c r="F27" s="166"/>
      <c r="G27" s="166"/>
      <c r="H27" s="166"/>
      <c r="I27" s="166"/>
      <c r="J27" s="166"/>
    </row>
    <row r="28" spans="1:10" ht="16.5" customHeight="1">
      <c r="A28" s="167" t="s">
        <v>203</v>
      </c>
      <c r="B28" s="165"/>
      <c r="C28" s="165"/>
      <c r="D28" s="165"/>
      <c r="E28" s="165"/>
      <c r="F28" s="166"/>
      <c r="G28" s="166"/>
      <c r="H28" s="166"/>
      <c r="I28" s="166"/>
      <c r="J28" s="166"/>
    </row>
    <row r="29" spans="1:10" ht="16.5" customHeight="1">
      <c r="A29" s="167" t="s">
        <v>204</v>
      </c>
      <c r="B29" s="165"/>
      <c r="C29" s="165"/>
      <c r="D29" s="165"/>
      <c r="E29" s="165"/>
      <c r="F29" s="166"/>
      <c r="G29" s="166"/>
      <c r="H29" s="166"/>
      <c r="I29" s="166"/>
      <c r="J29" s="166"/>
    </row>
  </sheetData>
  <sheetProtection algorithmName="SHA-512" hashValue="JgWhDHQogc84kTs2X19JUyxfXatRkFZR5M++TkSxzQsT+233Nh/4m+CTMf97vet9ZrB7JeF0J1GJkBhOTRYlEQ==" saltValue="3UeTzvjhIScfzaUM8seSxQ==" spinCount="100000" sheet="1" objects="1" scenarios="1" formatColumns="0"/>
  <mergeCells count="11">
    <mergeCell ref="A8:A10"/>
    <mergeCell ref="B9:B10"/>
    <mergeCell ref="B2:F2"/>
    <mergeCell ref="B3:F3"/>
    <mergeCell ref="B4:F4"/>
    <mergeCell ref="C9:C10"/>
    <mergeCell ref="B8:J8"/>
    <mergeCell ref="D9:I9"/>
    <mergeCell ref="J9:J10"/>
    <mergeCell ref="D10:F10"/>
    <mergeCell ref="G10:I10"/>
  </mergeCells>
  <printOptions horizontalCentered="1"/>
  <pageMargins left="0.7" right="0.7" top="0.75" bottom="0.75" header="0.3" footer="0.3"/>
  <pageSetup paperSize="9" scale="38" fitToWidth="4" fitToHeight="2" orientation="landscape"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5"/>
  <sheetViews>
    <sheetView topLeftCell="A16" zoomScaleNormal="100" workbookViewId="0">
      <selection activeCell="I32" sqref="I32"/>
    </sheetView>
  </sheetViews>
  <sheetFormatPr defaultColWidth="12.28515625" defaultRowHeight="15"/>
  <cols>
    <col min="1" max="1" width="46.7109375" style="178" customWidth="1"/>
    <col min="2" max="7" width="22.85546875" style="178" customWidth="1"/>
    <col min="8" max="16384" width="12.28515625" style="178"/>
  </cols>
  <sheetData>
    <row r="1" spans="1:7" ht="15.75">
      <c r="A1" s="174" t="s">
        <v>4</v>
      </c>
      <c r="B1" s="175"/>
      <c r="C1" s="175"/>
      <c r="D1" s="176"/>
      <c r="E1" s="176"/>
      <c r="F1" s="177"/>
      <c r="G1" s="177"/>
    </row>
    <row r="2" spans="1:7">
      <c r="A2" s="179" t="s">
        <v>6</v>
      </c>
      <c r="B2" s="340">
        <f>'I. FINANCIAL CONDITION'!$C$2</f>
        <v>0</v>
      </c>
      <c r="C2" s="340"/>
      <c r="D2" s="340"/>
      <c r="E2" s="340"/>
      <c r="F2" s="340"/>
      <c r="G2" s="340"/>
    </row>
    <row r="3" spans="1:7">
      <c r="A3" s="44" t="s">
        <v>248</v>
      </c>
      <c r="B3" s="341"/>
      <c r="C3" s="341"/>
      <c r="D3" s="341"/>
      <c r="E3" s="341"/>
      <c r="F3" s="341"/>
      <c r="G3" s="341"/>
    </row>
    <row r="4" spans="1:7">
      <c r="A4" s="180" t="s">
        <v>9</v>
      </c>
      <c r="B4" s="342">
        <f>'I. FINANCIAL CONDITION'!$C$4</f>
        <v>0</v>
      </c>
      <c r="C4" s="342"/>
      <c r="D4" s="342"/>
      <c r="E4" s="342"/>
      <c r="F4" s="342"/>
      <c r="G4" s="342"/>
    </row>
    <row r="5" spans="1:7" ht="15.75">
      <c r="A5" s="181"/>
      <c r="B5" s="181"/>
      <c r="C5" s="181"/>
      <c r="D5" s="182"/>
      <c r="E5" s="182"/>
      <c r="F5" s="183"/>
      <c r="G5" s="183"/>
    </row>
    <row r="6" spans="1:7" s="187" customFormat="1" ht="15.75">
      <c r="A6" s="184" t="s">
        <v>205</v>
      </c>
      <c r="B6" s="185"/>
      <c r="C6" s="185"/>
      <c r="D6" s="186"/>
      <c r="E6" s="186"/>
      <c r="F6" s="186"/>
      <c r="G6" s="186"/>
    </row>
    <row r="7" spans="1:7" s="187" customFormat="1" ht="15.75">
      <c r="A7" s="188"/>
      <c r="B7" s="189"/>
      <c r="C7" s="189"/>
      <c r="D7" s="188"/>
      <c r="E7" s="188"/>
      <c r="F7" s="188"/>
      <c r="G7" s="188"/>
    </row>
    <row r="8" spans="1:7" ht="16.5" thickBot="1">
      <c r="A8" s="190" t="s">
        <v>237</v>
      </c>
      <c r="B8" s="191"/>
      <c r="C8" s="191"/>
      <c r="D8" s="191"/>
      <c r="E8" s="191"/>
      <c r="F8" s="191"/>
      <c r="G8" s="191"/>
    </row>
    <row r="9" spans="1:7" s="192" customFormat="1" ht="20.25" customHeight="1">
      <c r="A9" s="343"/>
      <c r="B9" s="345" t="s">
        <v>209</v>
      </c>
      <c r="C9" s="346"/>
      <c r="D9" s="347" t="s">
        <v>210</v>
      </c>
      <c r="E9" s="348"/>
      <c r="F9" s="349" t="s">
        <v>211</v>
      </c>
      <c r="G9" s="350"/>
    </row>
    <row r="10" spans="1:7" s="192" customFormat="1" ht="20.25" customHeight="1">
      <c r="A10" s="344"/>
      <c r="B10" s="193" t="s">
        <v>233</v>
      </c>
      <c r="C10" s="194" t="s">
        <v>257</v>
      </c>
      <c r="D10" s="193" t="s">
        <v>233</v>
      </c>
      <c r="E10" s="194" t="s">
        <v>257</v>
      </c>
      <c r="F10" s="193" t="s">
        <v>233</v>
      </c>
      <c r="G10" s="194" t="s">
        <v>257</v>
      </c>
    </row>
    <row r="11" spans="1:7" s="192" customFormat="1" ht="20.25" customHeight="1">
      <c r="A11" s="195" t="s">
        <v>244</v>
      </c>
      <c r="B11" s="213">
        <f t="shared" ref="B11:G11" si="0">B22+B33</f>
        <v>0</v>
      </c>
      <c r="C11" s="214">
        <f t="shared" si="0"/>
        <v>0</v>
      </c>
      <c r="D11" s="213">
        <f t="shared" si="0"/>
        <v>0</v>
      </c>
      <c r="E11" s="214">
        <f t="shared" si="0"/>
        <v>0</v>
      </c>
      <c r="F11" s="213">
        <f t="shared" si="0"/>
        <v>0</v>
      </c>
      <c r="G11" s="214">
        <f t="shared" si="0"/>
        <v>0</v>
      </c>
    </row>
    <row r="12" spans="1:7" s="192" customFormat="1" ht="20.25" customHeight="1">
      <c r="A12" s="195" t="s">
        <v>245</v>
      </c>
      <c r="B12" s="213">
        <f t="shared" ref="B12:G15" si="1">B23+B34</f>
        <v>0</v>
      </c>
      <c r="C12" s="214">
        <f t="shared" si="1"/>
        <v>0</v>
      </c>
      <c r="D12" s="213">
        <f t="shared" si="1"/>
        <v>0</v>
      </c>
      <c r="E12" s="214">
        <f t="shared" si="1"/>
        <v>0</v>
      </c>
      <c r="F12" s="213">
        <f t="shared" si="1"/>
        <v>0</v>
      </c>
      <c r="G12" s="214">
        <f t="shared" si="1"/>
        <v>0</v>
      </c>
    </row>
    <row r="13" spans="1:7" s="192" customFormat="1" ht="20.25" customHeight="1">
      <c r="A13" s="195" t="s">
        <v>246</v>
      </c>
      <c r="B13" s="213">
        <f t="shared" si="1"/>
        <v>0</v>
      </c>
      <c r="C13" s="214">
        <f t="shared" si="1"/>
        <v>0</v>
      </c>
      <c r="D13" s="213">
        <f t="shared" si="1"/>
        <v>0</v>
      </c>
      <c r="E13" s="214">
        <f t="shared" si="1"/>
        <v>0</v>
      </c>
      <c r="F13" s="213">
        <f>F24+F35</f>
        <v>0</v>
      </c>
      <c r="G13" s="214">
        <f t="shared" si="1"/>
        <v>0</v>
      </c>
    </row>
    <row r="14" spans="1:7" s="192" customFormat="1" ht="20.25" customHeight="1">
      <c r="A14" s="215" t="s">
        <v>252</v>
      </c>
      <c r="B14" s="213">
        <f t="shared" si="1"/>
        <v>0</v>
      </c>
      <c r="C14" s="214">
        <f t="shared" si="1"/>
        <v>0</v>
      </c>
      <c r="D14" s="213">
        <f t="shared" si="1"/>
        <v>0</v>
      </c>
      <c r="E14" s="214">
        <f t="shared" si="1"/>
        <v>0</v>
      </c>
      <c r="F14" s="213">
        <f t="shared" si="1"/>
        <v>0</v>
      </c>
      <c r="G14" s="214">
        <f t="shared" si="1"/>
        <v>0</v>
      </c>
    </row>
    <row r="15" spans="1:7" s="192" customFormat="1" ht="20.25" customHeight="1">
      <c r="A15" s="195" t="s">
        <v>247</v>
      </c>
      <c r="B15" s="213">
        <f t="shared" si="1"/>
        <v>0</v>
      </c>
      <c r="C15" s="214">
        <f t="shared" si="1"/>
        <v>0</v>
      </c>
      <c r="D15" s="213">
        <f t="shared" si="1"/>
        <v>0</v>
      </c>
      <c r="E15" s="214">
        <f t="shared" si="1"/>
        <v>0</v>
      </c>
      <c r="F15" s="213">
        <f t="shared" si="1"/>
        <v>0</v>
      </c>
      <c r="G15" s="214">
        <f t="shared" si="1"/>
        <v>0</v>
      </c>
    </row>
    <row r="16" spans="1:7" ht="20.25" customHeight="1" thickBot="1">
      <c r="A16" s="196" t="s">
        <v>211</v>
      </c>
      <c r="B16" s="197">
        <f>B11+B12+B13+B14+B15</f>
        <v>0</v>
      </c>
      <c r="C16" s="198">
        <f t="shared" ref="C16:G16" si="2">C11+C12+C13+C14+C15</f>
        <v>0</v>
      </c>
      <c r="D16" s="199">
        <f t="shared" si="2"/>
        <v>0</v>
      </c>
      <c r="E16" s="200">
        <f t="shared" si="2"/>
        <v>0</v>
      </c>
      <c r="F16" s="197">
        <f t="shared" si="2"/>
        <v>0</v>
      </c>
      <c r="G16" s="201">
        <f t="shared" si="2"/>
        <v>0</v>
      </c>
    </row>
    <row r="17" spans="1:7" ht="15.75">
      <c r="A17" s="202"/>
      <c r="B17" s="191"/>
      <c r="C17" s="191"/>
      <c r="D17" s="191"/>
      <c r="E17" s="191"/>
      <c r="F17" s="191"/>
      <c r="G17" s="191"/>
    </row>
    <row r="18" spans="1:7" ht="15.75">
      <c r="A18" s="190"/>
      <c r="B18" s="191"/>
      <c r="C18" s="191"/>
      <c r="D18" s="191"/>
      <c r="E18" s="191"/>
      <c r="F18" s="191"/>
      <c r="G18" s="191"/>
    </row>
    <row r="19" spans="1:7" ht="16.5" thickBot="1">
      <c r="A19" s="190" t="s">
        <v>236</v>
      </c>
      <c r="B19" s="191"/>
      <c r="C19" s="191"/>
      <c r="D19" s="191"/>
      <c r="E19" s="191"/>
      <c r="F19" s="191"/>
      <c r="G19" s="191"/>
    </row>
    <row r="20" spans="1:7" s="192" customFormat="1" ht="20.25" customHeight="1">
      <c r="A20" s="343"/>
      <c r="B20" s="345" t="s">
        <v>209</v>
      </c>
      <c r="C20" s="346"/>
      <c r="D20" s="347" t="s">
        <v>210</v>
      </c>
      <c r="E20" s="348"/>
      <c r="F20" s="349" t="s">
        <v>211</v>
      </c>
      <c r="G20" s="350"/>
    </row>
    <row r="21" spans="1:7" s="192" customFormat="1" ht="20.25" customHeight="1">
      <c r="A21" s="344"/>
      <c r="B21" s="193" t="s">
        <v>233</v>
      </c>
      <c r="C21" s="194" t="s">
        <v>257</v>
      </c>
      <c r="D21" s="193" t="s">
        <v>233</v>
      </c>
      <c r="E21" s="194" t="s">
        <v>257</v>
      </c>
      <c r="F21" s="193" t="s">
        <v>233</v>
      </c>
      <c r="G21" s="194" t="s">
        <v>257</v>
      </c>
    </row>
    <row r="22" spans="1:7" s="192" customFormat="1" ht="20.25" customHeight="1">
      <c r="A22" s="195" t="s">
        <v>244</v>
      </c>
      <c r="B22" s="276"/>
      <c r="C22" s="275"/>
      <c r="D22" s="276"/>
      <c r="E22" s="275"/>
      <c r="F22" s="213">
        <f>B22+D22</f>
        <v>0</v>
      </c>
      <c r="G22" s="214">
        <f>C22+E22</f>
        <v>0</v>
      </c>
    </row>
    <row r="23" spans="1:7" s="192" customFormat="1" ht="20.25" customHeight="1">
      <c r="A23" s="195" t="s">
        <v>245</v>
      </c>
      <c r="B23" s="276"/>
      <c r="C23" s="275"/>
      <c r="D23" s="276"/>
      <c r="E23" s="275"/>
      <c r="F23" s="213">
        <f t="shared" ref="F23:G26" si="3">B23+D23</f>
        <v>0</v>
      </c>
      <c r="G23" s="214">
        <f t="shared" si="3"/>
        <v>0</v>
      </c>
    </row>
    <row r="24" spans="1:7" s="192" customFormat="1" ht="20.25" customHeight="1">
      <c r="A24" s="195" t="s">
        <v>246</v>
      </c>
      <c r="B24" s="276"/>
      <c r="C24" s="275"/>
      <c r="D24" s="276"/>
      <c r="E24" s="275"/>
      <c r="F24" s="213">
        <f t="shared" si="3"/>
        <v>0</v>
      </c>
      <c r="G24" s="214">
        <f>C24+E24</f>
        <v>0</v>
      </c>
    </row>
    <row r="25" spans="1:7" s="192" customFormat="1" ht="20.25" customHeight="1">
      <c r="A25" s="215" t="s">
        <v>252</v>
      </c>
      <c r="B25" s="276"/>
      <c r="C25" s="275"/>
      <c r="D25" s="276"/>
      <c r="E25" s="275"/>
      <c r="F25" s="213">
        <f t="shared" si="3"/>
        <v>0</v>
      </c>
      <c r="G25" s="214">
        <f t="shared" si="3"/>
        <v>0</v>
      </c>
    </row>
    <row r="26" spans="1:7" s="192" customFormat="1" ht="20.25" customHeight="1">
      <c r="A26" s="195" t="s">
        <v>247</v>
      </c>
      <c r="B26" s="276"/>
      <c r="C26" s="275"/>
      <c r="D26" s="276"/>
      <c r="E26" s="275"/>
      <c r="F26" s="213">
        <f t="shared" si="3"/>
        <v>0</v>
      </c>
      <c r="G26" s="214">
        <f t="shared" si="3"/>
        <v>0</v>
      </c>
    </row>
    <row r="27" spans="1:7" ht="20.25" customHeight="1" thickBot="1">
      <c r="A27" s="196" t="s">
        <v>211</v>
      </c>
      <c r="B27" s="197">
        <f>B22+B23+B24+B25+B26</f>
        <v>0</v>
      </c>
      <c r="C27" s="198">
        <f t="shared" ref="C27:G27" si="4">C22+C23+C24+C25+C26</f>
        <v>0</v>
      </c>
      <c r="D27" s="199">
        <f t="shared" si="4"/>
        <v>0</v>
      </c>
      <c r="E27" s="200">
        <f t="shared" si="4"/>
        <v>0</v>
      </c>
      <c r="F27" s="197">
        <f t="shared" si="4"/>
        <v>0</v>
      </c>
      <c r="G27" s="201">
        <f t="shared" si="4"/>
        <v>0</v>
      </c>
    </row>
    <row r="28" spans="1:7" ht="15.75">
      <c r="A28" s="190"/>
      <c r="B28" s="191"/>
      <c r="C28" s="191"/>
      <c r="D28" s="191"/>
      <c r="E28" s="191"/>
      <c r="F28" s="191"/>
      <c r="G28" s="191"/>
    </row>
    <row r="29" spans="1:7" ht="15.75">
      <c r="A29" s="190"/>
      <c r="B29" s="191"/>
      <c r="C29" s="191"/>
      <c r="D29" s="191"/>
      <c r="E29" s="191"/>
      <c r="F29" s="191"/>
      <c r="G29" s="191"/>
    </row>
    <row r="30" spans="1:7" ht="16.5" thickBot="1">
      <c r="A30" s="190" t="s">
        <v>234</v>
      </c>
      <c r="B30" s="191"/>
      <c r="C30" s="191"/>
      <c r="D30" s="191"/>
      <c r="E30" s="191"/>
      <c r="F30" s="191"/>
      <c r="G30" s="191"/>
    </row>
    <row r="31" spans="1:7" s="192" customFormat="1" ht="20.25" customHeight="1">
      <c r="A31" s="343"/>
      <c r="B31" s="345" t="s">
        <v>209</v>
      </c>
      <c r="C31" s="346"/>
      <c r="D31" s="347" t="s">
        <v>210</v>
      </c>
      <c r="E31" s="348"/>
      <c r="F31" s="349" t="s">
        <v>211</v>
      </c>
      <c r="G31" s="350"/>
    </row>
    <row r="32" spans="1:7" s="192" customFormat="1" ht="20.25" customHeight="1">
      <c r="A32" s="344"/>
      <c r="B32" s="193" t="s">
        <v>233</v>
      </c>
      <c r="C32" s="194" t="s">
        <v>257</v>
      </c>
      <c r="D32" s="193" t="s">
        <v>233</v>
      </c>
      <c r="E32" s="194" t="s">
        <v>257</v>
      </c>
      <c r="F32" s="193" t="s">
        <v>233</v>
      </c>
      <c r="G32" s="194" t="s">
        <v>257</v>
      </c>
    </row>
    <row r="33" spans="1:7" s="192" customFormat="1" ht="20.25" customHeight="1">
      <c r="A33" s="195" t="s">
        <v>244</v>
      </c>
      <c r="B33" s="276"/>
      <c r="C33" s="275"/>
      <c r="D33" s="276"/>
      <c r="E33" s="275"/>
      <c r="F33" s="213">
        <f>B33+D33</f>
        <v>0</v>
      </c>
      <c r="G33" s="214">
        <f>C33+E33</f>
        <v>0</v>
      </c>
    </row>
    <row r="34" spans="1:7" s="192" customFormat="1" ht="20.25" customHeight="1">
      <c r="A34" s="195" t="s">
        <v>245</v>
      </c>
      <c r="B34" s="276"/>
      <c r="C34" s="275"/>
      <c r="D34" s="276"/>
      <c r="E34" s="275"/>
      <c r="F34" s="213">
        <f t="shared" ref="F34:F37" si="5">B34+D34</f>
        <v>0</v>
      </c>
      <c r="G34" s="214">
        <f t="shared" ref="G34:G37" si="6">C34+E34</f>
        <v>0</v>
      </c>
    </row>
    <row r="35" spans="1:7" s="192" customFormat="1" ht="20.25" customHeight="1">
      <c r="A35" s="195" t="s">
        <v>246</v>
      </c>
      <c r="B35" s="277"/>
      <c r="C35" s="275"/>
      <c r="D35" s="276"/>
      <c r="E35" s="275"/>
      <c r="F35" s="213">
        <f t="shared" si="5"/>
        <v>0</v>
      </c>
      <c r="G35" s="214">
        <f t="shared" si="6"/>
        <v>0</v>
      </c>
    </row>
    <row r="36" spans="1:7" s="192" customFormat="1" ht="20.25" customHeight="1">
      <c r="A36" s="215" t="s">
        <v>252</v>
      </c>
      <c r="B36" s="276"/>
      <c r="C36" s="275"/>
      <c r="D36" s="276"/>
      <c r="E36" s="275"/>
      <c r="F36" s="213">
        <f t="shared" si="5"/>
        <v>0</v>
      </c>
      <c r="G36" s="214">
        <f t="shared" si="6"/>
        <v>0</v>
      </c>
    </row>
    <row r="37" spans="1:7" s="192" customFormat="1" ht="20.25" customHeight="1">
      <c r="A37" s="195" t="s">
        <v>247</v>
      </c>
      <c r="B37" s="276"/>
      <c r="C37" s="275"/>
      <c r="D37" s="276"/>
      <c r="E37" s="275"/>
      <c r="F37" s="213">
        <f t="shared" si="5"/>
        <v>0</v>
      </c>
      <c r="G37" s="214">
        <f t="shared" si="6"/>
        <v>0</v>
      </c>
    </row>
    <row r="38" spans="1:7" ht="20.25" customHeight="1" thickBot="1">
      <c r="A38" s="196" t="s">
        <v>211</v>
      </c>
      <c r="B38" s="197">
        <f>B33+B34+B35+B36+B37</f>
        <v>0</v>
      </c>
      <c r="C38" s="198">
        <f t="shared" ref="C38:G38" si="7">C33+C34+C35+C36+C37</f>
        <v>0</v>
      </c>
      <c r="D38" s="199">
        <f t="shared" si="7"/>
        <v>0</v>
      </c>
      <c r="E38" s="200">
        <f t="shared" si="7"/>
        <v>0</v>
      </c>
      <c r="F38" s="197">
        <f t="shared" si="7"/>
        <v>0</v>
      </c>
      <c r="G38" s="201">
        <f t="shared" si="7"/>
        <v>0</v>
      </c>
    </row>
    <row r="39" spans="1:7" ht="15.75">
      <c r="A39" s="190"/>
      <c r="B39" s="203"/>
      <c r="C39" s="203"/>
      <c r="D39" s="203"/>
      <c r="E39" s="203"/>
      <c r="F39" s="203"/>
      <c r="G39" s="203"/>
    </row>
    <row r="40" spans="1:7" ht="15.75">
      <c r="A40" s="190"/>
      <c r="B40" s="191"/>
      <c r="C40" s="191"/>
      <c r="D40" s="191"/>
      <c r="E40" s="191"/>
      <c r="F40" s="191"/>
      <c r="G40" s="191"/>
    </row>
    <row r="41" spans="1:7" ht="16.5" thickBot="1">
      <c r="A41" s="190" t="s">
        <v>235</v>
      </c>
      <c r="B41" s="191"/>
      <c r="C41" s="191"/>
      <c r="D41" s="191"/>
      <c r="E41" s="191"/>
      <c r="F41" s="191"/>
      <c r="G41" s="191"/>
    </row>
    <row r="42" spans="1:7" s="192" customFormat="1" ht="20.25" customHeight="1">
      <c r="A42" s="343"/>
      <c r="B42" s="345" t="s">
        <v>209</v>
      </c>
      <c r="C42" s="346"/>
      <c r="D42" s="347" t="s">
        <v>210</v>
      </c>
      <c r="E42" s="348"/>
      <c r="F42" s="349" t="s">
        <v>211</v>
      </c>
      <c r="G42" s="350"/>
    </row>
    <row r="43" spans="1:7" s="192" customFormat="1" ht="20.25" customHeight="1">
      <c r="A43" s="344"/>
      <c r="B43" s="193" t="s">
        <v>233</v>
      </c>
      <c r="C43" s="194" t="s">
        <v>257</v>
      </c>
      <c r="D43" s="193" t="s">
        <v>233</v>
      </c>
      <c r="E43" s="194" t="s">
        <v>257</v>
      </c>
      <c r="F43" s="193" t="s">
        <v>233</v>
      </c>
      <c r="G43" s="194" t="s">
        <v>257</v>
      </c>
    </row>
    <row r="44" spans="1:7" s="192" customFormat="1" ht="20.25" customHeight="1">
      <c r="A44" s="195" t="s">
        <v>244</v>
      </c>
      <c r="B44" s="276"/>
      <c r="C44" s="275"/>
      <c r="D44" s="276"/>
      <c r="E44" s="275"/>
      <c r="F44" s="271">
        <f>B44+D44</f>
        <v>0</v>
      </c>
      <c r="G44" s="272">
        <f>C44+E44</f>
        <v>0</v>
      </c>
    </row>
    <row r="45" spans="1:7" s="192" customFormat="1" ht="20.25" customHeight="1">
      <c r="A45" s="195" t="s">
        <v>245</v>
      </c>
      <c r="B45" s="276"/>
      <c r="C45" s="275"/>
      <c r="D45" s="276"/>
      <c r="E45" s="275"/>
      <c r="F45" s="271">
        <f t="shared" ref="F45:F48" si="8">B45+D45</f>
        <v>0</v>
      </c>
      <c r="G45" s="272">
        <f t="shared" ref="G45:G48" si="9">C45+E45</f>
        <v>0</v>
      </c>
    </row>
    <row r="46" spans="1:7" s="192" customFormat="1" ht="20.25" customHeight="1">
      <c r="A46" s="195" t="s">
        <v>246</v>
      </c>
      <c r="B46" s="276"/>
      <c r="C46" s="275"/>
      <c r="D46" s="276"/>
      <c r="E46" s="275"/>
      <c r="F46" s="271">
        <f t="shared" si="8"/>
        <v>0</v>
      </c>
      <c r="G46" s="272">
        <f t="shared" si="9"/>
        <v>0</v>
      </c>
    </row>
    <row r="47" spans="1:7" s="192" customFormat="1" ht="20.25" customHeight="1">
      <c r="A47" s="215" t="s">
        <v>252</v>
      </c>
      <c r="B47" s="276"/>
      <c r="C47" s="275"/>
      <c r="D47" s="276"/>
      <c r="E47" s="275"/>
      <c r="F47" s="271">
        <f t="shared" si="8"/>
        <v>0</v>
      </c>
      <c r="G47" s="272">
        <f t="shared" si="9"/>
        <v>0</v>
      </c>
    </row>
    <row r="48" spans="1:7" s="192" customFormat="1" ht="20.25" customHeight="1">
      <c r="A48" s="195" t="s">
        <v>247</v>
      </c>
      <c r="B48" s="276"/>
      <c r="C48" s="275"/>
      <c r="D48" s="276"/>
      <c r="E48" s="275"/>
      <c r="F48" s="271">
        <f t="shared" si="8"/>
        <v>0</v>
      </c>
      <c r="G48" s="272">
        <f t="shared" si="9"/>
        <v>0</v>
      </c>
    </row>
    <row r="49" spans="1:7" ht="20.25" customHeight="1" thickBot="1">
      <c r="A49" s="196" t="s">
        <v>211</v>
      </c>
      <c r="B49" s="197">
        <f>B44+B45+B46+B47+B48</f>
        <v>0</v>
      </c>
      <c r="C49" s="198">
        <f t="shared" ref="C49:G49" si="10">C44+C45+C46+C47+C48</f>
        <v>0</v>
      </c>
      <c r="D49" s="199">
        <f t="shared" si="10"/>
        <v>0</v>
      </c>
      <c r="E49" s="200">
        <f t="shared" si="10"/>
        <v>0</v>
      </c>
      <c r="F49" s="273">
        <f t="shared" si="10"/>
        <v>0</v>
      </c>
      <c r="G49" s="274">
        <f t="shared" si="10"/>
        <v>0</v>
      </c>
    </row>
    <row r="50" spans="1:7" ht="16.5">
      <c r="A50" s="204" t="s">
        <v>55</v>
      </c>
      <c r="B50" s="204"/>
      <c r="C50" s="204"/>
      <c r="D50" s="205"/>
      <c r="E50" s="205"/>
      <c r="F50" s="205"/>
      <c r="G50" s="205"/>
    </row>
    <row r="51" spans="1:7" ht="15" customHeight="1">
      <c r="A51" s="149" t="s">
        <v>259</v>
      </c>
      <c r="B51" s="149"/>
      <c r="C51" s="149"/>
      <c r="D51" s="149"/>
      <c r="E51" s="149"/>
      <c r="F51" s="149"/>
      <c r="G51" s="206"/>
    </row>
    <row r="52" spans="1:7" ht="15.75">
      <c r="A52" s="149" t="s">
        <v>260</v>
      </c>
    </row>
    <row r="53" spans="1:7" ht="15.75">
      <c r="A53" s="149" t="s">
        <v>258</v>
      </c>
    </row>
    <row r="55" spans="1:7" ht="15.75" thickBot="1"/>
    <row r="56" spans="1:7" ht="15.75">
      <c r="A56" s="337" t="s">
        <v>5</v>
      </c>
      <c r="B56" s="338"/>
      <c r="C56" s="338"/>
      <c r="D56" s="338"/>
      <c r="E56" s="338"/>
      <c r="F56" s="338"/>
      <c r="G56" s="339"/>
    </row>
    <row r="57" spans="1:7" ht="18.75" customHeight="1">
      <c r="A57" s="332" t="s">
        <v>255</v>
      </c>
      <c r="B57" s="333" t="s">
        <v>209</v>
      </c>
      <c r="C57" s="333"/>
      <c r="D57" s="334" t="s">
        <v>210</v>
      </c>
      <c r="E57" s="334"/>
      <c r="F57" s="335" t="s">
        <v>211</v>
      </c>
      <c r="G57" s="336"/>
    </row>
    <row r="58" spans="1:7" ht="18.75" customHeight="1">
      <c r="A58" s="332"/>
      <c r="B58" s="218" t="s">
        <v>233</v>
      </c>
      <c r="C58" s="194" t="s">
        <v>257</v>
      </c>
      <c r="D58" s="218" t="s">
        <v>233</v>
      </c>
      <c r="E58" s="194" t="s">
        <v>257</v>
      </c>
      <c r="F58" s="218" t="s">
        <v>233</v>
      </c>
      <c r="G58" s="194" t="s">
        <v>257</v>
      </c>
    </row>
    <row r="59" spans="1:7" ht="18.75" customHeight="1">
      <c r="A59" s="207" t="s">
        <v>206</v>
      </c>
      <c r="B59" s="208" t="b">
        <f>IF(B11=SUM(B22,B33),TRUE, FALSE)</f>
        <v>1</v>
      </c>
      <c r="C59" s="208" t="b">
        <f t="shared" ref="C59:G59" si="11">IF(C11=SUM(C22,C33),TRUE, FALSE)</f>
        <v>1</v>
      </c>
      <c r="D59" s="208" t="b">
        <f t="shared" si="11"/>
        <v>1</v>
      </c>
      <c r="E59" s="208" t="b">
        <f t="shared" si="11"/>
        <v>1</v>
      </c>
      <c r="F59" s="208" t="b">
        <f t="shared" si="11"/>
        <v>1</v>
      </c>
      <c r="G59" s="219" t="b">
        <f t="shared" si="11"/>
        <v>1</v>
      </c>
    </row>
    <row r="60" spans="1:7" ht="18.75" customHeight="1">
      <c r="A60" s="207" t="s">
        <v>207</v>
      </c>
      <c r="B60" s="208" t="b">
        <f t="shared" ref="B60:G60" si="12">IF(B12=SUM(B23,B34),TRUE, FALSE)</f>
        <v>1</v>
      </c>
      <c r="C60" s="208" t="b">
        <f t="shared" si="12"/>
        <v>1</v>
      </c>
      <c r="D60" s="208" t="b">
        <f t="shared" si="12"/>
        <v>1</v>
      </c>
      <c r="E60" s="208" t="b">
        <f t="shared" si="12"/>
        <v>1</v>
      </c>
      <c r="F60" s="208" t="b">
        <f t="shared" si="12"/>
        <v>1</v>
      </c>
      <c r="G60" s="219" t="b">
        <f t="shared" si="12"/>
        <v>1</v>
      </c>
    </row>
    <row r="61" spans="1:7" ht="18.75" customHeight="1">
      <c r="A61" s="207" t="s">
        <v>253</v>
      </c>
      <c r="B61" s="208" t="b">
        <f t="shared" ref="B61:G61" si="13">IF(B13=SUM(B24,B35),TRUE, FALSE)</f>
        <v>1</v>
      </c>
      <c r="C61" s="208" t="b">
        <f t="shared" si="13"/>
        <v>1</v>
      </c>
      <c r="D61" s="208" t="b">
        <f t="shared" si="13"/>
        <v>1</v>
      </c>
      <c r="E61" s="208" t="b">
        <f t="shared" si="13"/>
        <v>1</v>
      </c>
      <c r="F61" s="208" t="b">
        <f t="shared" si="13"/>
        <v>1</v>
      </c>
      <c r="G61" s="219" t="b">
        <f t="shared" si="13"/>
        <v>1</v>
      </c>
    </row>
    <row r="62" spans="1:7" ht="18.75" customHeight="1">
      <c r="A62" s="207" t="s">
        <v>254</v>
      </c>
      <c r="B62" s="208" t="b">
        <f t="shared" ref="B62:G62" si="14">IF(B14=SUM(B25,B36),TRUE, FALSE)</f>
        <v>1</v>
      </c>
      <c r="C62" s="208" t="b">
        <f t="shared" si="14"/>
        <v>1</v>
      </c>
      <c r="D62" s="208" t="b">
        <f t="shared" si="14"/>
        <v>1</v>
      </c>
      <c r="E62" s="208" t="b">
        <f t="shared" si="14"/>
        <v>1</v>
      </c>
      <c r="F62" s="208" t="b">
        <f t="shared" si="14"/>
        <v>1</v>
      </c>
      <c r="G62" s="219" t="b">
        <f t="shared" si="14"/>
        <v>1</v>
      </c>
    </row>
    <row r="63" spans="1:7" ht="18.75" customHeight="1">
      <c r="A63" s="207" t="s">
        <v>208</v>
      </c>
      <c r="B63" s="208" t="b">
        <f t="shared" ref="B63:G64" si="15">IF(B15=SUM(B26,B37),TRUE, FALSE)</f>
        <v>1</v>
      </c>
      <c r="C63" s="208" t="b">
        <f t="shared" si="15"/>
        <v>1</v>
      </c>
      <c r="D63" s="208" t="b">
        <f t="shared" si="15"/>
        <v>1</v>
      </c>
      <c r="E63" s="208" t="b">
        <f t="shared" si="15"/>
        <v>1</v>
      </c>
      <c r="F63" s="208" t="b">
        <f t="shared" si="15"/>
        <v>1</v>
      </c>
      <c r="G63" s="219" t="b">
        <f t="shared" si="15"/>
        <v>1</v>
      </c>
    </row>
    <row r="64" spans="1:7" ht="18.75" customHeight="1" thickBot="1">
      <c r="A64" s="211" t="s">
        <v>211</v>
      </c>
      <c r="B64" s="212" t="b">
        <f t="shared" si="15"/>
        <v>1</v>
      </c>
      <c r="C64" s="212" t="b">
        <f t="shared" si="15"/>
        <v>1</v>
      </c>
      <c r="D64" s="212" t="b">
        <f t="shared" si="15"/>
        <v>1</v>
      </c>
      <c r="E64" s="212" t="b">
        <f t="shared" si="15"/>
        <v>1</v>
      </c>
      <c r="F64" s="212" t="b">
        <f t="shared" si="15"/>
        <v>1</v>
      </c>
      <c r="G64" s="220" t="b">
        <f t="shared" si="15"/>
        <v>1</v>
      </c>
    </row>
    <row r="65" spans="1:7" ht="15.75">
      <c r="A65" s="216"/>
      <c r="B65" s="217"/>
      <c r="C65" s="217"/>
      <c r="D65" s="217"/>
      <c r="E65" s="217"/>
      <c r="F65" s="217"/>
      <c r="G65" s="217"/>
    </row>
    <row r="66" spans="1:7" ht="15.75" thickBot="1">
      <c r="A66" s="209"/>
      <c r="B66" s="210"/>
      <c r="C66" s="210"/>
    </row>
    <row r="67" spans="1:7" ht="18.75" customHeight="1">
      <c r="A67" s="337" t="s">
        <v>5</v>
      </c>
      <c r="B67" s="338"/>
      <c r="C67" s="338"/>
      <c r="D67" s="338"/>
      <c r="E67" s="338"/>
      <c r="F67" s="338"/>
      <c r="G67" s="339"/>
    </row>
    <row r="68" spans="1:7" ht="18.75" customHeight="1">
      <c r="A68" s="332" t="s">
        <v>241</v>
      </c>
      <c r="B68" s="333" t="s">
        <v>209</v>
      </c>
      <c r="C68" s="333"/>
      <c r="D68" s="334" t="s">
        <v>210</v>
      </c>
      <c r="E68" s="334"/>
      <c r="F68" s="335" t="s">
        <v>211</v>
      </c>
      <c r="G68" s="336"/>
    </row>
    <row r="69" spans="1:7" ht="18.75" customHeight="1">
      <c r="A69" s="332"/>
      <c r="B69" s="218" t="s">
        <v>233</v>
      </c>
      <c r="C69" s="194" t="s">
        <v>257</v>
      </c>
      <c r="D69" s="218" t="s">
        <v>233</v>
      </c>
      <c r="E69" s="194" t="s">
        <v>257</v>
      </c>
      <c r="F69" s="218" t="s">
        <v>233</v>
      </c>
      <c r="G69" s="194" t="s">
        <v>257</v>
      </c>
    </row>
    <row r="70" spans="1:7" ht="18.75" customHeight="1">
      <c r="A70" s="207" t="s">
        <v>206</v>
      </c>
      <c r="B70" s="208"/>
      <c r="C70" s="208"/>
      <c r="D70" s="208"/>
      <c r="E70" s="208"/>
      <c r="F70" s="208" t="b">
        <f>IF(F44=SUM(B44,D44),TRUE, FALSE)</f>
        <v>1</v>
      </c>
      <c r="G70" s="219" t="b">
        <f t="shared" ref="G70:G74" si="16">IF(G44=SUM(C44,E44),TRUE, FALSE)</f>
        <v>1</v>
      </c>
    </row>
    <row r="71" spans="1:7" ht="18.75" customHeight="1">
      <c r="A71" s="207" t="s">
        <v>207</v>
      </c>
      <c r="B71" s="208"/>
      <c r="C71" s="208"/>
      <c r="D71" s="208"/>
      <c r="E71" s="208"/>
      <c r="F71" s="208" t="b">
        <f t="shared" ref="F71:F74" si="17">IF(F45=SUM(B45,D45),TRUE, FALSE)</f>
        <v>1</v>
      </c>
      <c r="G71" s="219" t="b">
        <f t="shared" si="16"/>
        <v>1</v>
      </c>
    </row>
    <row r="72" spans="1:7" ht="18.75" customHeight="1">
      <c r="A72" s="207" t="s">
        <v>253</v>
      </c>
      <c r="B72" s="208"/>
      <c r="C72" s="208"/>
      <c r="D72" s="208"/>
      <c r="E72" s="208"/>
      <c r="F72" s="208" t="b">
        <f t="shared" si="17"/>
        <v>1</v>
      </c>
      <c r="G72" s="219" t="b">
        <f t="shared" si="16"/>
        <v>1</v>
      </c>
    </row>
    <row r="73" spans="1:7" ht="18.75" customHeight="1">
      <c r="A73" s="207" t="s">
        <v>254</v>
      </c>
      <c r="B73" s="208"/>
      <c r="C73" s="208"/>
      <c r="D73" s="208"/>
      <c r="E73" s="208"/>
      <c r="F73" s="208" t="b">
        <f t="shared" si="17"/>
        <v>1</v>
      </c>
      <c r="G73" s="219" t="b">
        <f t="shared" si="16"/>
        <v>1</v>
      </c>
    </row>
    <row r="74" spans="1:7" ht="18.75" customHeight="1">
      <c r="A74" s="207" t="s">
        <v>208</v>
      </c>
      <c r="B74" s="208"/>
      <c r="C74" s="208"/>
      <c r="D74" s="208"/>
      <c r="E74" s="208"/>
      <c r="F74" s="208" t="b">
        <f t="shared" si="17"/>
        <v>1</v>
      </c>
      <c r="G74" s="219" t="b">
        <f t="shared" si="16"/>
        <v>1</v>
      </c>
    </row>
    <row r="75" spans="1:7" ht="18.75" customHeight="1" thickBot="1">
      <c r="A75" s="211" t="s">
        <v>211</v>
      </c>
      <c r="B75" s="212" t="b">
        <f>IF(B49=SUM(B44:B48),TRUE, FALSE)</f>
        <v>1</v>
      </c>
      <c r="C75" s="212" t="b">
        <f t="shared" ref="C75:E75" si="18">IF(C49=SUM(C44:C48),TRUE, FALSE)</f>
        <v>1</v>
      </c>
      <c r="D75" s="212" t="b">
        <f t="shared" si="18"/>
        <v>1</v>
      </c>
      <c r="E75" s="212" t="b">
        <f t="shared" si="18"/>
        <v>1</v>
      </c>
      <c r="F75" s="212" t="b">
        <f>AND(IF(F49=SUM(B49,D49),TRUE,FALSE),IF(F49=SUM(F44:F48),TRUE,FALSE))</f>
        <v>1</v>
      </c>
      <c r="G75" s="220" t="b">
        <f>AND(IF(G49=SUM(C49,E49),TRUE,FALSE),IF(G49=SUM(G44:G48),TRUE,FALSE))</f>
        <v>1</v>
      </c>
    </row>
  </sheetData>
  <sheetProtection algorithmName="SHA-512" hashValue="5JNyR7an2BYwRGNjRcl2m2VvBFEcD5YnC23roFe+DQGi5eqV3SB1cmZA6TSNp6k1Qf5r2tx8OAOQc+RK74ItsA==" saltValue="IMjd5ILTNuYHAyinaVZ7vw==" spinCount="100000" sheet="1" objects="1" scenarios="1" formatColumns="0"/>
  <mergeCells count="29">
    <mergeCell ref="A56:G56"/>
    <mergeCell ref="A20:A21"/>
    <mergeCell ref="B20:C20"/>
    <mergeCell ref="D20:E20"/>
    <mergeCell ref="F20:G20"/>
    <mergeCell ref="A31:A32"/>
    <mergeCell ref="B31:C31"/>
    <mergeCell ref="D31:E31"/>
    <mergeCell ref="F31:G31"/>
    <mergeCell ref="A42:A43"/>
    <mergeCell ref="B42:C42"/>
    <mergeCell ref="D42:E42"/>
    <mergeCell ref="F42:G42"/>
    <mergeCell ref="B2:G2"/>
    <mergeCell ref="B3:G3"/>
    <mergeCell ref="B4:G4"/>
    <mergeCell ref="A9:A10"/>
    <mergeCell ref="B9:C9"/>
    <mergeCell ref="D9:E9"/>
    <mergeCell ref="F9:G9"/>
    <mergeCell ref="A68:A69"/>
    <mergeCell ref="B68:C68"/>
    <mergeCell ref="D68:E68"/>
    <mergeCell ref="F68:G68"/>
    <mergeCell ref="B57:C57"/>
    <mergeCell ref="D57:E57"/>
    <mergeCell ref="F57:G57"/>
    <mergeCell ref="A57:A58"/>
    <mergeCell ref="A67:G67"/>
  </mergeCells>
  <conditionalFormatting sqref="B59:G65">
    <cfRule type="containsText" dxfId="3" priority="5" operator="containsText" text="OK">
      <formula>NOT(ISERROR(SEARCH("OK",B59)))</formula>
    </cfRule>
    <cfRule type="containsText" dxfId="2" priority="6" operator="containsText" text="ERROR">
      <formula>NOT(ISERROR(SEARCH("ERROR",B59)))</formula>
    </cfRule>
  </conditionalFormatting>
  <conditionalFormatting sqref="B70:G75">
    <cfRule type="containsText" dxfId="1" priority="1" operator="containsText" text="OK">
      <formula>NOT(ISERROR(SEARCH("OK",B70)))</formula>
    </cfRule>
    <cfRule type="containsText" dxfId="0" priority="2" operator="containsText" text="ERROR">
      <formula>NOT(ISERROR(SEARCH("ERROR",B70)))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5" master=""/>
  <rangeList sheetStid="1" master="">
    <arrUserId title="Company Details_1" rangeCreator="" othersAccessPermission="edit"/>
    <arrUserId title="Liabilities" rangeCreator="" othersAccessPermission="edit"/>
    <arrUserId title="Assets" rangeCreator="" othersAccessPermission="edit"/>
    <arrUserId title="Networth" rangeCreator="" othersAccessPermission="edit"/>
  </rangeList>
  <rangeList sheetStid="2" master="">
    <arrUserId title="Company Details_1" rangeCreator="" othersAccessPermission="edit"/>
    <arrUserId title="Others 6 7 8 9 10_1_1" rangeCreator="" othersAccessPermission="edit"/>
    <arrUserId title="AFS_1" rangeCreator="" othersAccessPermission="edit"/>
    <arrUserId title="Loans and Receivables_1_1" rangeCreator="" othersAccessPermission="edit"/>
    <arrUserId title="At Fair Value_1_1" rangeCreator="" othersAccessPermission="edit"/>
  </rangeList>
  <rangeList sheetStid="6" master="">
    <arrUserId title="Company Details_1" rangeCreator="" othersAccessPermission="edit"/>
    <arrUserId title="Liabilities" rangeCreator="" othersAccessPermission="edit"/>
    <arrUserId title="Assets" rangeCreator="" othersAccessPermission="edit"/>
  </rangeList>
  <rangeList sheetStid="4" master="">
    <arrUserId title="Non Micro Products" rangeCreator="" othersAccessPermission="edit"/>
    <arrUserId title="Micro Products" rangeCreator="" othersAccessPermission="edit"/>
    <arrUserId title="Basic Fund" rangeCreator="" othersAccessPermission="edit"/>
    <arrUserId title="Company Details_1" rangeCreator="" othersAccessPermission="edit"/>
  </rangeList>
  <rangeList sheetStid="14" master="">
    <arrUserId title="Optional Insurance" rangeCreator="" othersAccessPermission="edit"/>
    <arrUserId title="Basic Members Benefit" rangeCreator="" othersAccessPermission="edit"/>
    <arrUserId title="Company Details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Read Me</vt:lpstr>
      <vt:lpstr>I. FINANCIAL CONDITION</vt:lpstr>
      <vt:lpstr>II. INVESTED ASSETS</vt:lpstr>
      <vt:lpstr>III. OPERATING RESULTS</vt:lpstr>
      <vt:lpstr>IV. BUSINESS DONE (A)</vt:lpstr>
      <vt:lpstr>IV. BUSINESS DONE (B)</vt:lpstr>
      <vt:lpstr>V. CLAIMS</vt:lpstr>
      <vt:lpstr>'I. FINANCIAL CONDITION'!Print_Area</vt:lpstr>
      <vt:lpstr>'II. INVESTED ASSETS'!Print_Area</vt:lpstr>
      <vt:lpstr>'III. OPERATING RESULTS'!Print_Area</vt:lpstr>
      <vt:lpstr>'IV. BUSINESS DONE (A)'!Print_Area</vt:lpstr>
      <vt:lpstr>'IV. BUSINESS DONE (B)'!Print_Area</vt:lpstr>
      <vt:lpstr>'IV. BUSINESS DONE (A)'!Print_Titles</vt:lpstr>
      <vt:lpstr>'IV. BUSINESS DONE (B)'!Print_Titles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Loida R. Zaragosa</dc:creator>
  <cp:keywords/>
  <dc:description/>
  <cp:lastModifiedBy>Jul Lieza Anne B. Serquina</cp:lastModifiedBy>
  <cp:revision/>
  <dcterms:created xsi:type="dcterms:W3CDTF">2016-02-11T02:47:00Z</dcterms:created>
  <dcterms:modified xsi:type="dcterms:W3CDTF">2024-03-14T06:16:47Z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1033-11.2.0.11440</vt:lpwstr>
  </property>
  <property fmtid="{D5CDD505-2E9C-101B-9397-08002B2CF9AE}" pid="3" name="ICV">
    <vt:lpwstr>90F62C0FE58344738D5B0413AEEDF87E</vt:lpwstr>
  </property>
</Properties>
</file>